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<sst xmlns="http://schemas.openxmlformats.org/spreadsheetml/2006/main" count="478" uniqueCount="158">
  <si>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</si>
  <si>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</si>
  <si>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</si>
  <si>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</si>
  <si>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</si>
  <si>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</si>
  <si>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</si>
  <si>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</si>
  <si>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</si>
  <si>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</si>
  <si>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</si>
  <si>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</si>
  <si>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</si>
  <si>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</si>
  <si>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</si>
  <si>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</si>
  <si>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</si>
  <si>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</si>
  <si>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</si>
  <si>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</si>
  <si>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</si>
  <si>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</si>
  <si>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</si>
  <si>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</si>
  <si>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</si>
  <si>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</si>
  <si>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</si>
  <si>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60平开间&lt;大床&gt;(至少连住2晚及以上)&lt;双人入住&gt;&lt;双早&gt;</t>
  </si>
  <si>
    <t>CNY</t>
  </si>
  <si>
    <t>宗钜量</t>
  </si>
  <si>
    <t>CA13744210606CNY</t>
  </si>
  <si>
    <t>未提现</t>
  </si>
  <si>
    <t>携程开票</t>
  </si>
  <si>
    <t>[梅州]梅州麓湖山酒店(62503407)</t>
  </si>
  <si>
    <t>豪华大床房&lt;特惠价&gt;&lt;双人入住&gt;&lt;双早&gt;</t>
  </si>
  <si>
    <t>谭想芳</t>
  </si>
  <si>
    <t>公寓标准大床房&lt;大床&gt;&lt;双人入住&gt;&lt;双早&gt;</t>
  </si>
  <si>
    <t>刘申辉</t>
  </si>
  <si>
    <t>叶剑光</t>
  </si>
  <si>
    <t>[安顺]安顺豪生温泉度假酒店(71662034)</t>
  </si>
  <si>
    <t>好莱坞双床房&lt;双人入住&gt;&lt;内宾&gt;&lt;双早&gt;&lt; DLTZ &gt;</t>
  </si>
  <si>
    <t>施波,施广南</t>
  </si>
  <si>
    <t>DLT6655591</t>
  </si>
  <si>
    <t>代分销</t>
  </si>
  <si>
    <t>[大邑]德门仁里精品酒店(大邑安仁古镇店)(62555384)</t>
  </si>
  <si>
    <t>大床房&lt;中宾&gt;&lt;双人入住&gt;&lt;双早&gt;&lt;大床&gt;</t>
  </si>
  <si>
    <t>李静</t>
  </si>
  <si>
    <t>DFXA13744210607CNY</t>
  </si>
  <si>
    <t>[大理市]大理海湾国际酒店(70914791)</t>
  </si>
  <si>
    <t>山景商务大床房&lt;双人入住&gt;&lt;特惠专享&gt;&lt;双早&gt;&lt;大床&gt;</t>
  </si>
  <si>
    <t>朱俊</t>
  </si>
  <si>
    <t>CA13744210607CNY</t>
  </si>
  <si>
    <t>朱梦然</t>
  </si>
  <si>
    <t>豪华庭院大床房&lt;双人入住&gt;&lt;中宾&gt;&lt;双早&gt;&lt; DLTZ &gt;</t>
  </si>
  <si>
    <t>谢婕</t>
  </si>
  <si>
    <t>取消</t>
  </si>
  <si>
    <t>主楼标准双床房&lt;双早&gt;</t>
  </si>
  <si>
    <t>朱校由</t>
  </si>
  <si>
    <t>60平开间&lt;大床&gt;&lt;双人入住&gt;&lt;双早&gt;</t>
  </si>
  <si>
    <t>王薇薇</t>
  </si>
  <si>
    <t>丘凯同</t>
  </si>
  <si>
    <t>徐英</t>
  </si>
  <si>
    <t>[景洪]西双版纳岚尼雅温泉度假酒店(76154999)</t>
  </si>
  <si>
    <t>舒适大床房&lt;双人入住&gt;&lt;双早&gt;</t>
  </si>
  <si>
    <t>张峰云</t>
  </si>
  <si>
    <t>[广州]锦江都城酒店（广州番禺万博店）(73663791)</t>
  </si>
  <si>
    <t>时尚商务房&lt;大床&gt;&lt;双人入住&gt;&lt;特价&gt;&lt;无早&gt;</t>
  </si>
  <si>
    <t>黄少君</t>
  </si>
  <si>
    <t>高级大床房&lt;双人入住&gt;&lt;内宾&gt;&lt;双早&gt;&lt; DLTZ &gt;</t>
  </si>
  <si>
    <t>龙相成</t>
  </si>
  <si>
    <t>李陟</t>
  </si>
  <si>
    <t>曾文婷,陈锐雄</t>
  </si>
  <si>
    <t>，</t>
  </si>
  <si>
    <t>202105212206070020</t>
  </si>
  <si>
    <t>直采</t>
  </si>
  <si>
    <t>202105212004510020</t>
  </si>
  <si>
    <t>202105221412440021</t>
  </si>
  <si>
    <t>202105221716500022</t>
  </si>
  <si>
    <t>A210607101524481 直采：13207元</t>
  </si>
  <si>
    <t>A210607101624481 SAAS：1800元</t>
  </si>
  <si>
    <t>i210607101442 房集：2244元</t>
  </si>
  <si>
    <t>总计：17251元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</si>
  <si>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</si>
  <si>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</si>
  <si>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</si>
  <si>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</si>
  <si>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</si>
  <si>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</si>
  <si>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</si>
  <si>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</si>
  <si>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</si>
  <si>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</si>
  <si>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</si>
  <si>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</si>
  <si>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</si>
  <si>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</si>
  <si>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</si>
  <si>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</si>
  <si>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</si>
  <si>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2021-05-22</t>
  </si>
  <si>
    <t>2127632</t>
  </si>
  <si>
    <t>锦江都城酒店（广州番禺万博店）</t>
  </si>
  <si>
    <t>2021-05-23</t>
  </si>
  <si>
    <t>退房日月结</t>
  </si>
  <si>
    <t>758.00</t>
  </si>
  <si>
    <t>RMB</t>
  </si>
  <si>
    <t>0</t>
  </si>
  <si>
    <t>0.00</t>
  </si>
  <si>
    <t>携程汇登国内直连</t>
  </si>
  <si>
    <t>2021-05-22 19:05:06</t>
  </si>
  <si>
    <t>否</t>
  </si>
  <si>
    <t>广州汇登信息科技有限公司</t>
  </si>
  <si>
    <t>2127111</t>
  </si>
  <si>
    <t>379.00</t>
  </si>
  <si>
    <t>2021-05-22 12:16:17</t>
  </si>
  <si>
    <t>2127020</t>
  </si>
  <si>
    <t>西双版纳岚尼雅温泉度假酒店</t>
  </si>
  <si>
    <t>202.00</t>
  </si>
  <si>
    <t>2021-05-22 11:09:31</t>
  </si>
  <si>
    <t>2021-05-21</t>
  </si>
  <si>
    <t>2126357</t>
  </si>
  <si>
    <t>梅州麓湖山酒店</t>
  </si>
  <si>
    <t>268.00</t>
  </si>
  <si>
    <t>2021-05-21 20:06:02</t>
  </si>
  <si>
    <t>Saas酒店</t>
  </si>
  <si>
    <t>2125867</t>
  </si>
  <si>
    <t>2021-05-21 16:22:11</t>
  </si>
  <si>
    <t>2125549</t>
  </si>
  <si>
    <t>2021-05-21 13:07:20</t>
  </si>
  <si>
    <t>2021-05-20</t>
  </si>
  <si>
    <t>2125095</t>
  </si>
  <si>
    <t>龙门悦澜轩假日酒店</t>
  </si>
  <si>
    <t>吕枚良</t>
  </si>
  <si>
    <t>280.00</t>
  </si>
  <si>
    <t>2021-05-20 23:18:16</t>
  </si>
  <si>
    <t>2021-05-18</t>
  </si>
  <si>
    <t>2121685</t>
  </si>
  <si>
    <t>420.00</t>
  </si>
  <si>
    <t>2021-05-18 17:13:13</t>
  </si>
  <si>
    <t>2121480</t>
  </si>
  <si>
    <t>上海镛舍酒店</t>
  </si>
  <si>
    <t>2250.00</t>
  </si>
  <si>
    <t>2021-05-18 14:41:35</t>
  </si>
  <si>
    <t>2121300</t>
  </si>
  <si>
    <t>576.00</t>
  </si>
  <si>
    <t>2021-05-18 13:01:07</t>
  </si>
  <si>
    <t>2021-05-17</t>
  </si>
  <si>
    <t>2120570</t>
  </si>
  <si>
    <t>4400.00</t>
  </si>
  <si>
    <t>2021-05-17 17:57:44</t>
  </si>
  <si>
    <t>2021-05-16</t>
  </si>
  <si>
    <t>2119301</t>
  </si>
  <si>
    <t>2021-05-17 10:03:49</t>
  </si>
  <si>
    <t>2021-05-08</t>
  </si>
  <si>
    <t>2105071</t>
  </si>
  <si>
    <t>大理海湾国际酒店</t>
  </si>
  <si>
    <t>490.00</t>
  </si>
  <si>
    <t>2021-05-08 17:37:17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</si>
</sst>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15205659820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44336</v>
      </c>
      <c r="G2" s="5">
        <v>44338</v>
      </c>
      <c r="H2" s="4">
        <v>1</v>
      </c>
      <c r="I2" s="4">
        <v>2</v>
      </c>
      <c r="J2" s="4">
        <v>2</v>
      </c>
      <c r="K2" s="4" t="s">
        <v>28</v>
      </c>
      <c r="L2" s="4">
        <v>4400</v>
      </c>
      <c r="M2" s="4">
        <v>4400</v>
      </c>
      <c r="N2" s="4" t="s">
        <v>29</v>
      </c>
      <c r="O2" s="4" t="s">
        <v>30</v>
      </c>
      <c r="P2" s="4" t="s">
        <v>31</v>
      </c>
      <c r="Q2" s="4">
        <v>0</v>
      </c>
      <c r="R2" s="6">
        <v>44333</v>
      </c>
      <c r="S2" s="5">
        <v>44353</v>
      </c>
      <c r="T2" s="4" t="s">
        <v>32</v>
      </c>
      <c r="U2" s="4">
        <v>4400</v>
      </c>
      <c r="V2" s="4">
        <v>0</v>
      </c>
      <c r="W2" s="4">
        <v>0</v>
      </c>
      <c r="X2" s="4">
        <v>2120570</v>
      </c>
    </row>
    <row r="3" s="4" customFormat="1" spans="1:24">
      <c r="A3" s="4">
        <v>15240955910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44337</v>
      </c>
      <c r="G3" s="5">
        <v>44338</v>
      </c>
      <c r="H3" s="4">
        <v>1</v>
      </c>
      <c r="I3" s="4">
        <v>1</v>
      </c>
      <c r="J3" s="4">
        <v>1</v>
      </c>
      <c r="K3" s="4" t="s">
        <v>28</v>
      </c>
      <c r="L3" s="4">
        <v>420</v>
      </c>
      <c r="M3" s="4">
        <v>420</v>
      </c>
      <c r="N3" s="4" t="s">
        <v>35</v>
      </c>
      <c r="O3" s="4" t="s">
        <v>30</v>
      </c>
      <c r="P3" s="4" t="s">
        <v>31</v>
      </c>
      <c r="Q3" s="4">
        <v>0</v>
      </c>
      <c r="R3" s="6">
        <v>44334</v>
      </c>
      <c r="S3" s="5">
        <v>44353</v>
      </c>
      <c r="T3" s="4" t="s">
        <v>32</v>
      </c>
      <c r="U3" s="4">
        <v>420</v>
      </c>
      <c r="V3" s="4">
        <v>0</v>
      </c>
      <c r="W3" s="4">
        <v>0</v>
      </c>
      <c r="X3" s="4">
        <v>2121685</v>
      </c>
    </row>
    <row r="4" s="4" customFormat="1" spans="1:24">
      <c r="A4" s="4">
        <v>15249049715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44337</v>
      </c>
      <c r="G4" s="5">
        <v>44338</v>
      </c>
      <c r="H4" s="4">
        <v>1</v>
      </c>
      <c r="I4" s="4">
        <v>1</v>
      </c>
      <c r="J4" s="4">
        <v>1</v>
      </c>
      <c r="K4" s="4" t="s">
        <v>28</v>
      </c>
      <c r="L4" s="4">
        <v>268</v>
      </c>
      <c r="M4" s="4">
        <v>268</v>
      </c>
      <c r="N4" s="4" t="s">
        <v>37</v>
      </c>
      <c r="O4" s="4" t="s">
        <v>30</v>
      </c>
      <c r="P4" s="4" t="s">
        <v>31</v>
      </c>
      <c r="Q4" s="4">
        <v>0</v>
      </c>
      <c r="R4" s="6">
        <v>44337</v>
      </c>
      <c r="S4" s="5">
        <v>44353</v>
      </c>
      <c r="T4" s="4" t="s">
        <v>32</v>
      </c>
      <c r="U4" s="4">
        <v>268</v>
      </c>
      <c r="V4" s="4">
        <v>0</v>
      </c>
      <c r="W4" s="4">
        <v>0</v>
      </c>
      <c r="X4" s="4">
        <v>2125549</v>
      </c>
    </row>
    <row r="5" s="4" customFormat="1" spans="1:24">
      <c r="A5" s="4">
        <v>15249356382</v>
      </c>
      <c r="B5" s="4" t="s">
        <v>24</v>
      </c>
      <c r="C5" s="4" t="s">
        <v>25</v>
      </c>
      <c r="D5" s="4" t="s">
        <v>33</v>
      </c>
      <c r="E5" s="4" t="s">
        <v>36</v>
      </c>
      <c r="F5" s="5">
        <v>44337</v>
      </c>
      <c r="G5" s="5">
        <v>44338</v>
      </c>
      <c r="H5" s="4">
        <v>1</v>
      </c>
      <c r="I5" s="4">
        <v>1</v>
      </c>
      <c r="J5" s="4">
        <v>1</v>
      </c>
      <c r="K5" s="4" t="s">
        <v>28</v>
      </c>
      <c r="L5" s="4">
        <v>268</v>
      </c>
      <c r="M5" s="4">
        <v>268</v>
      </c>
      <c r="N5" s="4" t="s">
        <v>38</v>
      </c>
      <c r="O5" s="4" t="s">
        <v>30</v>
      </c>
      <c r="P5" s="4" t="s">
        <v>31</v>
      </c>
      <c r="Q5" s="4">
        <v>0</v>
      </c>
      <c r="R5" s="6">
        <v>44337</v>
      </c>
      <c r="S5" s="5">
        <v>44353</v>
      </c>
      <c r="T5" s="4" t="s">
        <v>32</v>
      </c>
      <c r="U5" s="4">
        <v>268</v>
      </c>
      <c r="V5" s="4">
        <v>0</v>
      </c>
      <c r="W5" s="4">
        <v>0</v>
      </c>
      <c r="X5" s="4">
        <v>2125867</v>
      </c>
    </row>
    <row r="6" s="4" customFormat="1" spans="1:23">
      <c r="A6" s="4">
        <v>15249847279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44337</v>
      </c>
      <c r="G6" s="5">
        <v>44338</v>
      </c>
      <c r="H6" s="4">
        <v>2</v>
      </c>
      <c r="I6" s="4">
        <v>1</v>
      </c>
      <c r="J6" s="4">
        <v>2</v>
      </c>
      <c r="K6" s="4" t="s">
        <v>28</v>
      </c>
      <c r="L6" s="4">
        <v>736</v>
      </c>
      <c r="M6" s="4">
        <v>736</v>
      </c>
      <c r="N6" s="4" t="s">
        <v>41</v>
      </c>
      <c r="O6" s="4" t="s">
        <v>30</v>
      </c>
      <c r="P6" s="4" t="s">
        <v>31</v>
      </c>
      <c r="Q6" s="4">
        <v>0</v>
      </c>
      <c r="R6" s="6">
        <v>44337</v>
      </c>
      <c r="S6" s="5">
        <v>44353</v>
      </c>
      <c r="T6" s="4" t="s">
        <v>32</v>
      </c>
      <c r="U6" s="4">
        <v>736</v>
      </c>
      <c r="V6" s="4">
        <v>0</v>
      </c>
      <c r="W6" s="4">
        <v>0</v>
      </c>
    </row>
    <row r="7" s="4" customFormat="1" spans="1:23">
      <c r="A7" s="4" t="s">
        <v>42</v>
      </c>
      <c r="B7" s="4" t="s">
        <v>43</v>
      </c>
      <c r="C7" s="4" t="s">
        <v>25</v>
      </c>
      <c r="D7" s="4" t="s">
        <v>44</v>
      </c>
      <c r="E7" s="4" t="s">
        <v>45</v>
      </c>
      <c r="F7" s="5">
        <v>44352</v>
      </c>
      <c r="G7" s="5">
        <v>44353</v>
      </c>
      <c r="H7" s="4">
        <v>1</v>
      </c>
      <c r="I7" s="4">
        <v>1</v>
      </c>
      <c r="J7" s="4">
        <v>1</v>
      </c>
      <c r="K7" s="4" t="s">
        <v>28</v>
      </c>
      <c r="L7" s="4">
        <v>328</v>
      </c>
      <c r="M7" s="4">
        <v>328</v>
      </c>
      <c r="N7" s="4" t="s">
        <v>46</v>
      </c>
      <c r="O7" s="4" t="s">
        <v>47</v>
      </c>
      <c r="P7" s="4" t="s">
        <v>31</v>
      </c>
      <c r="Q7" s="4">
        <v>0</v>
      </c>
      <c r="R7" s="6">
        <v>44350.6038310185</v>
      </c>
      <c r="S7" s="5">
        <v>44354</v>
      </c>
      <c r="T7" s="4" t="s">
        <v>32</v>
      </c>
      <c r="U7" s="4">
        <v>328</v>
      </c>
      <c r="V7" s="4">
        <v>0</v>
      </c>
      <c r="W7" s="4">
        <v>0</v>
      </c>
    </row>
    <row r="8" s="4" customFormat="1" spans="1:24">
      <c r="A8" s="4">
        <v>15131726426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44338</v>
      </c>
      <c r="G8" s="5">
        <v>44339</v>
      </c>
      <c r="H8" s="4">
        <v>1</v>
      </c>
      <c r="I8" s="4">
        <v>1</v>
      </c>
      <c r="J8" s="4">
        <v>1</v>
      </c>
      <c r="K8" s="4" t="s">
        <v>28</v>
      </c>
      <c r="L8" s="4">
        <v>490</v>
      </c>
      <c r="M8" s="4">
        <v>490</v>
      </c>
      <c r="N8" s="4" t="s">
        <v>50</v>
      </c>
      <c r="O8" s="4" t="s">
        <v>51</v>
      </c>
      <c r="P8" s="4" t="s">
        <v>31</v>
      </c>
      <c r="Q8" s="4">
        <v>0</v>
      </c>
      <c r="R8" s="6">
        <v>44324</v>
      </c>
      <c r="S8" s="5">
        <v>44354</v>
      </c>
      <c r="T8" s="4" t="s">
        <v>32</v>
      </c>
      <c r="U8" s="4">
        <v>490</v>
      </c>
      <c r="V8" s="4">
        <v>0</v>
      </c>
      <c r="W8" s="4">
        <v>0</v>
      </c>
      <c r="X8" s="4">
        <v>2105071</v>
      </c>
    </row>
    <row r="9" s="4" customFormat="1" spans="1:24">
      <c r="A9" s="4">
        <v>15204691169</v>
      </c>
      <c r="B9" s="4" t="s">
        <v>24</v>
      </c>
      <c r="C9" s="4" t="s">
        <v>25</v>
      </c>
      <c r="D9" s="4" t="s">
        <v>26</v>
      </c>
      <c r="E9" s="4" t="s">
        <v>27</v>
      </c>
      <c r="F9" s="5">
        <v>44337</v>
      </c>
      <c r="G9" s="5">
        <v>44339</v>
      </c>
      <c r="H9" s="4">
        <v>1</v>
      </c>
      <c r="I9" s="4">
        <v>2</v>
      </c>
      <c r="J9" s="4">
        <v>2</v>
      </c>
      <c r="K9" s="4" t="s">
        <v>28</v>
      </c>
      <c r="L9" s="4">
        <v>4400</v>
      </c>
      <c r="M9" s="4">
        <v>4400</v>
      </c>
      <c r="N9" s="4" t="s">
        <v>52</v>
      </c>
      <c r="O9" s="4" t="s">
        <v>51</v>
      </c>
      <c r="P9" s="4" t="s">
        <v>31</v>
      </c>
      <c r="Q9" s="4">
        <v>0</v>
      </c>
      <c r="R9" s="6">
        <v>44332</v>
      </c>
      <c r="S9" s="5">
        <v>44354</v>
      </c>
      <c r="T9" s="4" t="s">
        <v>32</v>
      </c>
      <c r="U9" s="4">
        <v>4400</v>
      </c>
      <c r="V9" s="4">
        <v>0</v>
      </c>
      <c r="W9" s="4">
        <v>0</v>
      </c>
      <c r="X9" s="4">
        <v>2119301</v>
      </c>
    </row>
    <row r="10" s="4" customFormat="1" spans="1:23">
      <c r="A10" s="4">
        <v>15206029782</v>
      </c>
      <c r="B10" s="4" t="s">
        <v>24</v>
      </c>
      <c r="C10" s="4" t="s">
        <v>25</v>
      </c>
      <c r="D10" s="4" t="s">
        <v>39</v>
      </c>
      <c r="E10" s="4" t="s">
        <v>53</v>
      </c>
      <c r="F10" s="5">
        <v>44337</v>
      </c>
      <c r="G10" s="5">
        <v>44339</v>
      </c>
      <c r="H10" s="4">
        <v>1</v>
      </c>
      <c r="I10" s="4">
        <v>2</v>
      </c>
      <c r="J10" s="4">
        <v>2</v>
      </c>
      <c r="K10" s="4" t="s">
        <v>28</v>
      </c>
      <c r="L10" s="4">
        <v>810</v>
      </c>
      <c r="M10" s="4">
        <v>810</v>
      </c>
      <c r="N10" s="4" t="s">
        <v>54</v>
      </c>
      <c r="O10" s="4" t="s">
        <v>51</v>
      </c>
      <c r="P10" s="4" t="s">
        <v>31</v>
      </c>
      <c r="Q10" s="4">
        <v>0</v>
      </c>
      <c r="R10" s="6">
        <v>44333</v>
      </c>
      <c r="S10" s="5">
        <v>44354</v>
      </c>
      <c r="T10" s="4" t="s">
        <v>32</v>
      </c>
      <c r="U10" s="4">
        <v>810</v>
      </c>
      <c r="V10" s="4">
        <v>0</v>
      </c>
      <c r="W10" s="4">
        <v>0</v>
      </c>
    </row>
    <row r="11" s="4" customFormat="1" spans="1:23">
      <c r="A11" s="4">
        <v>15206029782</v>
      </c>
      <c r="B11" s="4" t="s">
        <v>24</v>
      </c>
      <c r="C11" s="4" t="s">
        <v>55</v>
      </c>
      <c r="D11" s="4" t="s">
        <v>39</v>
      </c>
      <c r="E11" s="4" t="s">
        <v>53</v>
      </c>
      <c r="F11" s="5">
        <v>44337</v>
      </c>
      <c r="G11" s="5">
        <v>44339</v>
      </c>
      <c r="H11" s="4">
        <v>1</v>
      </c>
      <c r="I11" s="4">
        <v>2</v>
      </c>
      <c r="J11" s="4">
        <v>2</v>
      </c>
      <c r="K11" s="4" t="s">
        <v>28</v>
      </c>
      <c r="L11" s="4">
        <v>-810</v>
      </c>
      <c r="M11" s="4">
        <v>-810</v>
      </c>
      <c r="N11" s="4" t="s">
        <v>54</v>
      </c>
      <c r="O11" s="4" t="s">
        <v>51</v>
      </c>
      <c r="P11" s="4" t="s">
        <v>31</v>
      </c>
      <c r="Q11" s="4">
        <v>0</v>
      </c>
      <c r="R11" s="6">
        <v>44333</v>
      </c>
      <c r="S11" s="5">
        <v>44354</v>
      </c>
      <c r="T11" s="4" t="s">
        <v>32</v>
      </c>
      <c r="U11" s="4">
        <v>-810</v>
      </c>
      <c r="V11" s="4">
        <v>0</v>
      </c>
      <c r="W11" s="4">
        <v>0</v>
      </c>
    </row>
    <row r="12" s="4" customFormat="1" spans="1:24">
      <c r="A12" s="4">
        <v>15239278990</v>
      </c>
      <c r="B12" s="4" t="s">
        <v>24</v>
      </c>
      <c r="C12" s="4" t="s">
        <v>25</v>
      </c>
      <c r="D12" s="4" t="s">
        <v>33</v>
      </c>
      <c r="E12" s="4" t="s">
        <v>56</v>
      </c>
      <c r="F12" s="5">
        <v>44337</v>
      </c>
      <c r="G12" s="5">
        <v>44339</v>
      </c>
      <c r="H12" s="4">
        <v>1</v>
      </c>
      <c r="I12" s="4">
        <v>2</v>
      </c>
      <c r="J12" s="4">
        <v>2</v>
      </c>
      <c r="K12" s="4" t="s">
        <v>28</v>
      </c>
      <c r="L12" s="4">
        <v>576</v>
      </c>
      <c r="M12" s="4">
        <v>576</v>
      </c>
      <c r="N12" s="4" t="s">
        <v>57</v>
      </c>
      <c r="O12" s="4" t="s">
        <v>51</v>
      </c>
      <c r="P12" s="4" t="s">
        <v>31</v>
      </c>
      <c r="Q12" s="4">
        <v>0</v>
      </c>
      <c r="R12" s="6">
        <v>44334</v>
      </c>
      <c r="S12" s="5">
        <v>44354</v>
      </c>
      <c r="T12" s="4" t="s">
        <v>32</v>
      </c>
      <c r="U12" s="4">
        <v>576</v>
      </c>
      <c r="V12" s="4">
        <v>0</v>
      </c>
      <c r="W12" s="4">
        <v>0</v>
      </c>
      <c r="X12" s="4">
        <v>2121300</v>
      </c>
    </row>
    <row r="13" s="4" customFormat="1" spans="1:24">
      <c r="A13" s="4">
        <v>15240022806</v>
      </c>
      <c r="B13" s="4" t="s">
        <v>24</v>
      </c>
      <c r="C13" s="4" t="s">
        <v>25</v>
      </c>
      <c r="D13" s="4" t="s">
        <v>26</v>
      </c>
      <c r="E13" s="4" t="s">
        <v>58</v>
      </c>
      <c r="F13" s="5">
        <v>44338</v>
      </c>
      <c r="G13" s="5">
        <v>44339</v>
      </c>
      <c r="H13" s="4">
        <v>1</v>
      </c>
      <c r="I13" s="4">
        <v>1</v>
      </c>
      <c r="J13" s="4">
        <v>1</v>
      </c>
      <c r="K13" s="4" t="s">
        <v>28</v>
      </c>
      <c r="L13" s="4">
        <v>2250</v>
      </c>
      <c r="M13" s="4">
        <v>2250</v>
      </c>
      <c r="N13" s="4" t="s">
        <v>59</v>
      </c>
      <c r="O13" s="4" t="s">
        <v>51</v>
      </c>
      <c r="P13" s="4" t="s">
        <v>31</v>
      </c>
      <c r="Q13" s="4">
        <v>0</v>
      </c>
      <c r="R13" s="6">
        <v>44334</v>
      </c>
      <c r="S13" s="5">
        <v>44354</v>
      </c>
      <c r="T13" s="4" t="s">
        <v>32</v>
      </c>
      <c r="U13" s="4">
        <v>2250</v>
      </c>
      <c r="V13" s="4">
        <v>0</v>
      </c>
      <c r="W13" s="4">
        <v>0</v>
      </c>
      <c r="X13" s="4">
        <v>2121480</v>
      </c>
    </row>
    <row r="14" s="4" customFormat="1" spans="1:24">
      <c r="A14" s="4">
        <v>15249683886</v>
      </c>
      <c r="B14" s="4" t="s">
        <v>24</v>
      </c>
      <c r="C14" s="4" t="s">
        <v>25</v>
      </c>
      <c r="D14" s="4" t="s">
        <v>33</v>
      </c>
      <c r="E14" s="4" t="s">
        <v>36</v>
      </c>
      <c r="F14" s="5">
        <v>44338</v>
      </c>
      <c r="G14" s="5">
        <v>44339</v>
      </c>
      <c r="H14" s="4">
        <v>1</v>
      </c>
      <c r="I14" s="4">
        <v>1</v>
      </c>
      <c r="J14" s="4">
        <v>1</v>
      </c>
      <c r="K14" s="4" t="s">
        <v>28</v>
      </c>
      <c r="L14" s="4">
        <v>268</v>
      </c>
      <c r="M14" s="4">
        <v>268</v>
      </c>
      <c r="N14" s="4" t="s">
        <v>60</v>
      </c>
      <c r="O14" s="4" t="s">
        <v>51</v>
      </c>
      <c r="P14" s="4" t="s">
        <v>31</v>
      </c>
      <c r="Q14" s="4">
        <v>0</v>
      </c>
      <c r="R14" s="6">
        <v>44337</v>
      </c>
      <c r="S14" s="5">
        <v>44354</v>
      </c>
      <c r="T14" s="4" t="s">
        <v>32</v>
      </c>
      <c r="U14" s="4">
        <v>268</v>
      </c>
      <c r="V14" s="4">
        <v>0</v>
      </c>
      <c r="W14" s="4">
        <v>0</v>
      </c>
      <c r="X14" s="4">
        <v>2126357</v>
      </c>
    </row>
    <row r="15" s="4" customFormat="1" spans="1:23">
      <c r="A15" s="4">
        <v>15249676390</v>
      </c>
      <c r="B15" s="4" t="s">
        <v>24</v>
      </c>
      <c r="C15" s="4" t="s">
        <v>25</v>
      </c>
      <c r="D15" s="4" t="s">
        <v>39</v>
      </c>
      <c r="E15" s="4" t="s">
        <v>40</v>
      </c>
      <c r="F15" s="5">
        <v>44337</v>
      </c>
      <c r="G15" s="5">
        <v>44339</v>
      </c>
      <c r="H15" s="4">
        <v>1</v>
      </c>
      <c r="I15" s="4">
        <v>2</v>
      </c>
      <c r="J15" s="4">
        <v>2</v>
      </c>
      <c r="K15" s="4" t="s">
        <v>28</v>
      </c>
      <c r="L15" s="4">
        <v>736</v>
      </c>
      <c r="M15" s="4">
        <v>736</v>
      </c>
      <c r="N15" s="4" t="s">
        <v>61</v>
      </c>
      <c r="O15" s="4" t="s">
        <v>51</v>
      </c>
      <c r="P15" s="4" t="s">
        <v>31</v>
      </c>
      <c r="Q15" s="4">
        <v>0</v>
      </c>
      <c r="R15" s="6">
        <v>44337</v>
      </c>
      <c r="S15" s="5">
        <v>44354</v>
      </c>
      <c r="T15" s="4" t="s">
        <v>32</v>
      </c>
      <c r="U15" s="4">
        <v>736</v>
      </c>
      <c r="V15" s="4">
        <v>0</v>
      </c>
      <c r="W15" s="4">
        <v>0</v>
      </c>
    </row>
    <row r="16" s="4" customFormat="1" spans="1:24">
      <c r="A16" s="4">
        <v>15250245810</v>
      </c>
      <c r="B16" s="4" t="s">
        <v>24</v>
      </c>
      <c r="C16" s="4" t="s">
        <v>25</v>
      </c>
      <c r="D16" s="4" t="s">
        <v>62</v>
      </c>
      <c r="E16" s="4" t="s">
        <v>63</v>
      </c>
      <c r="F16" s="5">
        <v>44338</v>
      </c>
      <c r="G16" s="5">
        <v>44339</v>
      </c>
      <c r="H16" s="4">
        <v>1</v>
      </c>
      <c r="I16" s="4">
        <v>1</v>
      </c>
      <c r="J16" s="4">
        <v>1</v>
      </c>
      <c r="K16" s="4" t="s">
        <v>28</v>
      </c>
      <c r="L16" s="4">
        <v>202</v>
      </c>
      <c r="M16" s="4">
        <v>202</v>
      </c>
      <c r="N16" s="4" t="s">
        <v>64</v>
      </c>
      <c r="O16" s="4" t="s">
        <v>51</v>
      </c>
      <c r="P16" s="4" t="s">
        <v>31</v>
      </c>
      <c r="Q16" s="4">
        <v>0</v>
      </c>
      <c r="R16" s="6">
        <v>44338</v>
      </c>
      <c r="S16" s="5">
        <v>44354</v>
      </c>
      <c r="T16" s="4" t="s">
        <v>32</v>
      </c>
      <c r="U16" s="4">
        <v>202</v>
      </c>
      <c r="V16" s="4">
        <v>0</v>
      </c>
      <c r="W16" s="4">
        <v>0</v>
      </c>
      <c r="X16" s="4">
        <v>2127020</v>
      </c>
    </row>
    <row r="17" s="4" customFormat="1" spans="1:24">
      <c r="A17" s="4">
        <v>15250348286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44338</v>
      </c>
      <c r="G17" s="5">
        <v>44339</v>
      </c>
      <c r="H17" s="4">
        <v>1</v>
      </c>
      <c r="I17" s="4">
        <v>1</v>
      </c>
      <c r="J17" s="4">
        <v>1</v>
      </c>
      <c r="K17" s="4" t="s">
        <v>28</v>
      </c>
      <c r="L17" s="4">
        <v>379</v>
      </c>
      <c r="M17" s="4">
        <v>379</v>
      </c>
      <c r="N17" s="4" t="s">
        <v>67</v>
      </c>
      <c r="O17" s="4" t="s">
        <v>51</v>
      </c>
      <c r="P17" s="4" t="s">
        <v>31</v>
      </c>
      <c r="Q17" s="4">
        <v>0</v>
      </c>
      <c r="R17" s="6">
        <v>44338</v>
      </c>
      <c r="S17" s="5">
        <v>44354</v>
      </c>
      <c r="T17" s="4" t="s">
        <v>32</v>
      </c>
      <c r="U17" s="4">
        <v>379</v>
      </c>
      <c r="V17" s="4">
        <v>0</v>
      </c>
      <c r="W17" s="4">
        <v>0</v>
      </c>
      <c r="X17" s="4">
        <v>2127111</v>
      </c>
    </row>
    <row r="18" s="4" customFormat="1" spans="1:23">
      <c r="A18" s="4">
        <v>15250496488</v>
      </c>
      <c r="B18" s="4" t="s">
        <v>24</v>
      </c>
      <c r="C18" s="4" t="s">
        <v>25</v>
      </c>
      <c r="D18" s="4" t="s">
        <v>39</v>
      </c>
      <c r="E18" s="4" t="s">
        <v>68</v>
      </c>
      <c r="F18" s="5">
        <v>44338</v>
      </c>
      <c r="G18" s="5">
        <v>44339</v>
      </c>
      <c r="H18" s="4">
        <v>1</v>
      </c>
      <c r="I18" s="4">
        <v>1</v>
      </c>
      <c r="J18" s="4">
        <v>1</v>
      </c>
      <c r="K18" s="4" t="s">
        <v>28</v>
      </c>
      <c r="L18" s="4">
        <v>386</v>
      </c>
      <c r="M18" s="4">
        <v>386</v>
      </c>
      <c r="N18" s="4" t="s">
        <v>69</v>
      </c>
      <c r="O18" s="4" t="s">
        <v>51</v>
      </c>
      <c r="P18" s="4" t="s">
        <v>31</v>
      </c>
      <c r="Q18" s="4">
        <v>0</v>
      </c>
      <c r="R18" s="6">
        <v>44338</v>
      </c>
      <c r="S18" s="5">
        <v>44354</v>
      </c>
      <c r="T18" s="4" t="s">
        <v>32</v>
      </c>
      <c r="U18" s="4">
        <v>386</v>
      </c>
      <c r="V18" s="4">
        <v>0</v>
      </c>
      <c r="W18" s="4">
        <v>0</v>
      </c>
    </row>
    <row r="19" s="4" customFormat="1" spans="1:23">
      <c r="A19" s="4">
        <v>15250702392</v>
      </c>
      <c r="B19" s="4" t="s">
        <v>24</v>
      </c>
      <c r="C19" s="4" t="s">
        <v>25</v>
      </c>
      <c r="D19" s="4" t="s">
        <v>39</v>
      </c>
      <c r="E19" s="4" t="s">
        <v>68</v>
      </c>
      <c r="F19" s="5">
        <v>44338</v>
      </c>
      <c r="G19" s="5">
        <v>44339</v>
      </c>
      <c r="H19" s="4">
        <v>1</v>
      </c>
      <c r="I19" s="4">
        <v>1</v>
      </c>
      <c r="J19" s="4">
        <v>1</v>
      </c>
      <c r="K19" s="4" t="s">
        <v>28</v>
      </c>
      <c r="L19" s="4">
        <v>386</v>
      </c>
      <c r="M19" s="4">
        <v>386</v>
      </c>
      <c r="N19" s="4" t="s">
        <v>70</v>
      </c>
      <c r="O19" s="4" t="s">
        <v>51</v>
      </c>
      <c r="P19" s="4" t="s">
        <v>31</v>
      </c>
      <c r="Q19" s="4">
        <v>0</v>
      </c>
      <c r="R19" s="6">
        <v>44338</v>
      </c>
      <c r="S19" s="5">
        <v>44354</v>
      </c>
      <c r="T19" s="4" t="s">
        <v>32</v>
      </c>
      <c r="U19" s="4">
        <v>386</v>
      </c>
      <c r="V19" s="4">
        <v>0</v>
      </c>
      <c r="W19" s="4">
        <v>0</v>
      </c>
    </row>
    <row r="20" s="4" customFormat="1" spans="1:23">
      <c r="A20" s="4">
        <v>15250834237</v>
      </c>
      <c r="B20" s="4" t="s">
        <v>24</v>
      </c>
      <c r="C20" s="4" t="s">
        <v>25</v>
      </c>
      <c r="D20" s="4" t="s">
        <v>65</v>
      </c>
      <c r="E20" s="4" t="s">
        <v>66</v>
      </c>
      <c r="F20" s="5">
        <v>44338</v>
      </c>
      <c r="G20" s="5">
        <v>44339</v>
      </c>
      <c r="H20" s="4">
        <v>2</v>
      </c>
      <c r="I20" s="4">
        <v>1</v>
      </c>
      <c r="J20" s="4">
        <v>2</v>
      </c>
      <c r="K20" s="4" t="s">
        <v>28</v>
      </c>
      <c r="L20" s="4">
        <v>758</v>
      </c>
      <c r="M20" s="4">
        <v>758</v>
      </c>
      <c r="N20" s="4" t="s">
        <v>71</v>
      </c>
      <c r="O20" s="4" t="s">
        <v>51</v>
      </c>
      <c r="P20" s="4" t="s">
        <v>31</v>
      </c>
      <c r="Q20" s="4">
        <v>0</v>
      </c>
      <c r="R20" s="6">
        <v>44338</v>
      </c>
      <c r="S20" s="5">
        <v>44354</v>
      </c>
      <c r="T20" s="4" t="s">
        <v>32</v>
      </c>
      <c r="U20" s="4">
        <v>758</v>
      </c>
      <c r="V20" s="4">
        <v>0</v>
      </c>
      <c r="W20" s="4">
        <v>860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D27" sqref="D27"/>
    </sheetView>
  </sheetViews>
  <sheetFormatPr defaultColWidth="9" defaultRowHeight="13.5"/>
  <cols>
    <col min="1" max="1" width="12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15205659820</v>
      </c>
      <c r="B2" s="5">
        <v>44336</v>
      </c>
      <c r="C2" s="5">
        <v>44338</v>
      </c>
      <c r="D2" s="4">
        <v>4400</v>
      </c>
      <c r="E2" s="4" t="str">
        <f>VLOOKUP(A2,HOP!A:L,12,0)</f>
        <v>4400.00</v>
      </c>
      <c r="F2" s="4" t="str">
        <f>VLOOKUP(A2,HOP!A:C,3,0)</f>
        <v>2120570</v>
      </c>
      <c r="G2" s="4">
        <f>D2-E2</f>
        <v>0</v>
      </c>
      <c r="H2" s="4" t="str">
        <f>$H$1&amp;F2</f>
        <v>，2120570</v>
      </c>
      <c r="I2" s="4" t="str">
        <f>VLOOKUP(A2,HOP!A:T,20,0)</f>
        <v>直采</v>
      </c>
    </row>
    <row r="3" s="4" customFormat="1" spans="1:9">
      <c r="A3" s="4">
        <v>15240955910</v>
      </c>
      <c r="B3" s="5">
        <v>44337</v>
      </c>
      <c r="C3" s="5">
        <v>44338</v>
      </c>
      <c r="D3" s="4">
        <v>420</v>
      </c>
      <c r="E3" s="4" t="str">
        <f>VLOOKUP(A3,HOP!A:L,12,0)</f>
        <v>420.00</v>
      </c>
      <c r="F3" s="4" t="str">
        <f>VLOOKUP(A3,HOP!A:C,3,0)</f>
        <v>2121685</v>
      </c>
      <c r="G3" s="4">
        <f>D3-E3</f>
        <v>0</v>
      </c>
      <c r="H3" s="4" t="str">
        <f>$H$1&amp;F3</f>
        <v>，2121685</v>
      </c>
      <c r="I3" s="4" t="str">
        <f>VLOOKUP(A3,HOP!A:T,20,0)</f>
        <v>Saas酒店</v>
      </c>
    </row>
    <row r="4" s="4" customFormat="1" spans="1:9">
      <c r="A4" s="4">
        <v>15249049715</v>
      </c>
      <c r="B4" s="5">
        <v>44337</v>
      </c>
      <c r="C4" s="5">
        <v>44338</v>
      </c>
      <c r="D4" s="4">
        <v>268</v>
      </c>
      <c r="E4" s="4" t="str">
        <f>VLOOKUP(A4,HOP!A:L,12,0)</f>
        <v>268.00</v>
      </c>
      <c r="F4" s="4" t="str">
        <f>VLOOKUP(A4,HOP!A:C,3,0)</f>
        <v>2125549</v>
      </c>
      <c r="G4" s="4">
        <f>D4-E4</f>
        <v>0</v>
      </c>
      <c r="H4" s="4" t="str">
        <f>$H$1&amp;F4</f>
        <v>，2125549</v>
      </c>
      <c r="I4" s="4" t="str">
        <f>VLOOKUP(A4,HOP!A:T,20,0)</f>
        <v>Saas酒店</v>
      </c>
    </row>
    <row r="5" s="4" customFormat="1" spans="1:9">
      <c r="A5" s="4">
        <v>15249356382</v>
      </c>
      <c r="B5" s="5">
        <v>44337</v>
      </c>
      <c r="C5" s="5">
        <v>44338</v>
      </c>
      <c r="D5" s="4">
        <v>268</v>
      </c>
      <c r="E5" s="4" t="str">
        <f>VLOOKUP(A5,HOP!A:L,12,0)</f>
        <v>268.00</v>
      </c>
      <c r="F5" s="4" t="str">
        <f>VLOOKUP(A5,HOP!A:C,3,0)</f>
        <v>2125867</v>
      </c>
      <c r="G5" s="4">
        <f>D5-E5</f>
        <v>0</v>
      </c>
      <c r="H5" s="4" t="str">
        <f>$H$1&amp;F5</f>
        <v>，2125867</v>
      </c>
      <c r="I5" s="4" t="str">
        <f>VLOOKUP(A5,HOP!A:T,20,0)</f>
        <v>Saas酒店</v>
      </c>
    </row>
    <row r="6" s="4" customFormat="1" hidden="1" spans="1:10">
      <c r="A6" s="4">
        <v>15249847279</v>
      </c>
      <c r="B6" s="5">
        <v>44337</v>
      </c>
      <c r="C6" s="5">
        <v>44338</v>
      </c>
      <c r="D6" s="4">
        <v>736</v>
      </c>
      <c r="E6" s="4">
        <v>736</v>
      </c>
      <c r="F6" s="7" t="s">
        <v>73</v>
      </c>
      <c r="G6" s="4">
        <f>D6-E6</f>
        <v>0</v>
      </c>
      <c r="H6" s="4" t="str">
        <f>$H$1&amp;F6</f>
        <v>，202105212206070020</v>
      </c>
      <c r="I6" s="4" t="e">
        <f>VLOOKUP(A6,HOP!A:T,20,0)</f>
        <v>#N/A</v>
      </c>
      <c r="J6" s="4">
        <v>5.21</v>
      </c>
    </row>
    <row r="7" s="4" customFormat="1" spans="1:9">
      <c r="A7" s="4" t="s">
        <v>42</v>
      </c>
      <c r="B7" s="5">
        <v>44352</v>
      </c>
      <c r="C7" s="5">
        <v>44353</v>
      </c>
      <c r="D7" s="4">
        <v>328</v>
      </c>
      <c r="E7" s="4">
        <v>328</v>
      </c>
      <c r="F7" s="4">
        <v>2143198</v>
      </c>
      <c r="G7" s="4">
        <f>D7-E7</f>
        <v>0</v>
      </c>
      <c r="H7" s="4" t="str">
        <f>$H$1&amp;F7</f>
        <v>，2143198</v>
      </c>
      <c r="I7" s="4" t="s">
        <v>74</v>
      </c>
    </row>
    <row r="8" s="4" customFormat="1" spans="1:9">
      <c r="A8" s="4">
        <v>15131726426</v>
      </c>
      <c r="B8" s="5">
        <v>44338</v>
      </c>
      <c r="C8" s="5">
        <v>44339</v>
      </c>
      <c r="D8" s="4">
        <v>490</v>
      </c>
      <c r="E8" s="4" t="str">
        <f>VLOOKUP(A8,HOP!A:L,12,0)</f>
        <v>490.00</v>
      </c>
      <c r="F8" s="4" t="str">
        <f>VLOOKUP(A8,HOP!A:C,3,0)</f>
        <v>2105071</v>
      </c>
      <c r="G8" s="4">
        <f>D8-E8</f>
        <v>0</v>
      </c>
      <c r="H8" s="4" t="str">
        <f>$H$1&amp;F8</f>
        <v>，2105071</v>
      </c>
      <c r="I8" s="4" t="str">
        <f>VLOOKUP(A8,HOP!A:T,20,0)</f>
        <v>直采</v>
      </c>
    </row>
    <row r="9" s="4" customFormat="1" spans="1:9">
      <c r="A9" s="4">
        <v>15204691169</v>
      </c>
      <c r="B9" s="5">
        <v>44337</v>
      </c>
      <c r="C9" s="5">
        <v>44339</v>
      </c>
      <c r="D9" s="4">
        <v>4400</v>
      </c>
      <c r="E9" s="4" t="str">
        <f>VLOOKUP(A9,HOP!A:L,12,0)</f>
        <v>4400.00</v>
      </c>
      <c r="F9" s="4" t="str">
        <f>VLOOKUP(A9,HOP!A:C,3,0)</f>
        <v>2119301</v>
      </c>
      <c r="G9" s="4">
        <f>D9-E9</f>
        <v>0</v>
      </c>
      <c r="H9" s="4" t="str">
        <f>$H$1&amp;F9</f>
        <v>，2119301</v>
      </c>
      <c r="I9" s="4" t="str">
        <f>VLOOKUP(A9,HOP!A:T,20,0)</f>
        <v>直采</v>
      </c>
    </row>
    <row r="10" s="4" customFormat="1" hidden="1" spans="1:9">
      <c r="A10" s="4">
        <v>15206029782</v>
      </c>
      <c r="B10" s="5">
        <v>44337</v>
      </c>
      <c r="C10" s="5">
        <v>44339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15239278990</v>
      </c>
      <c r="B11" s="5">
        <v>44337</v>
      </c>
      <c r="C11" s="5">
        <v>44339</v>
      </c>
      <c r="D11" s="4">
        <v>576</v>
      </c>
      <c r="E11" s="4" t="str">
        <f>VLOOKUP(A11,HOP!A:L,12,0)</f>
        <v>576.00</v>
      </c>
      <c r="F11" s="4" t="str">
        <f>VLOOKUP(A11,HOP!A:C,3,0)</f>
        <v>2121300</v>
      </c>
      <c r="G11" s="4">
        <f t="shared" ref="G11:G19" si="0">D11-E11</f>
        <v>0</v>
      </c>
      <c r="H11" s="4" t="str">
        <f t="shared" ref="H11:H19" si="1">$H$1&amp;F11</f>
        <v>，2121300</v>
      </c>
      <c r="I11" s="4" t="str">
        <f>VLOOKUP(A11,HOP!A:T,20,0)</f>
        <v>Saas酒店</v>
      </c>
    </row>
    <row r="12" s="4" customFormat="1" spans="1:9">
      <c r="A12" s="4">
        <v>15240022806</v>
      </c>
      <c r="B12" s="5">
        <v>44338</v>
      </c>
      <c r="C12" s="5">
        <v>44339</v>
      </c>
      <c r="D12" s="4">
        <v>2250</v>
      </c>
      <c r="E12" s="4" t="str">
        <f>VLOOKUP(A12,HOP!A:L,12,0)</f>
        <v>2250.00</v>
      </c>
      <c r="F12" s="4" t="str">
        <f>VLOOKUP(A12,HOP!A:C,3,0)</f>
        <v>2121480</v>
      </c>
      <c r="G12" s="4">
        <f t="shared" si="0"/>
        <v>0</v>
      </c>
      <c r="H12" s="4" t="str">
        <f t="shared" si="1"/>
        <v>，2121480</v>
      </c>
      <c r="I12" s="4" t="str">
        <f>VLOOKUP(A12,HOP!A:T,20,0)</f>
        <v>直采</v>
      </c>
    </row>
    <row r="13" s="4" customFormat="1" spans="1:9">
      <c r="A13" s="4">
        <v>15249683886</v>
      </c>
      <c r="B13" s="5">
        <v>44338</v>
      </c>
      <c r="C13" s="5">
        <v>44339</v>
      </c>
      <c r="D13" s="4">
        <v>268</v>
      </c>
      <c r="E13" s="4" t="str">
        <f>VLOOKUP(A13,HOP!A:L,12,0)</f>
        <v>268.00</v>
      </c>
      <c r="F13" s="4" t="str">
        <f>VLOOKUP(A13,HOP!A:C,3,0)</f>
        <v>2126357</v>
      </c>
      <c r="G13" s="4">
        <f t="shared" si="0"/>
        <v>0</v>
      </c>
      <c r="H13" s="4" t="str">
        <f t="shared" si="1"/>
        <v>，2126357</v>
      </c>
      <c r="I13" s="4" t="str">
        <f>VLOOKUP(A13,HOP!A:T,20,0)</f>
        <v>Saas酒店</v>
      </c>
    </row>
    <row r="14" s="4" customFormat="1" hidden="1" spans="1:10">
      <c r="A14" s="4">
        <v>15249676390</v>
      </c>
      <c r="B14" s="5">
        <v>44337</v>
      </c>
      <c r="C14" s="5">
        <v>44339</v>
      </c>
      <c r="D14" s="4">
        <v>736</v>
      </c>
      <c r="E14" s="4">
        <v>736</v>
      </c>
      <c r="F14" s="7" t="s">
        <v>75</v>
      </c>
      <c r="G14" s="4">
        <f t="shared" si="0"/>
        <v>0</v>
      </c>
      <c r="H14" s="4" t="str">
        <f t="shared" si="1"/>
        <v>，202105212004510020</v>
      </c>
      <c r="I14" s="4" t="e">
        <f>VLOOKUP(A14,HOP!A:T,20,0)</f>
        <v>#N/A</v>
      </c>
      <c r="J14" s="4">
        <v>5.21</v>
      </c>
    </row>
    <row r="15" s="4" customFormat="1" spans="1:9">
      <c r="A15" s="4">
        <v>15250245810</v>
      </c>
      <c r="B15" s="5">
        <v>44338</v>
      </c>
      <c r="C15" s="5">
        <v>44339</v>
      </c>
      <c r="D15" s="4">
        <v>202</v>
      </c>
      <c r="E15" s="4" t="str">
        <f>VLOOKUP(A15,HOP!A:L,12,0)</f>
        <v>202.00</v>
      </c>
      <c r="F15" s="4" t="str">
        <f>VLOOKUP(A15,HOP!A:C,3,0)</f>
        <v>2127020</v>
      </c>
      <c r="G15" s="4">
        <f t="shared" si="0"/>
        <v>0</v>
      </c>
      <c r="H15" s="4" t="str">
        <f t="shared" si="1"/>
        <v>，2127020</v>
      </c>
      <c r="I15" s="4" t="str">
        <f>VLOOKUP(A15,HOP!A:T,20,0)</f>
        <v>直采</v>
      </c>
    </row>
    <row r="16" s="4" customFormat="1" spans="1:9">
      <c r="A16" s="4">
        <v>15250348286</v>
      </c>
      <c r="B16" s="5">
        <v>44338</v>
      </c>
      <c r="C16" s="5">
        <v>44339</v>
      </c>
      <c r="D16" s="4">
        <v>379</v>
      </c>
      <c r="E16" s="4" t="str">
        <f>VLOOKUP(A16,HOP!A:L,12,0)</f>
        <v>379.00</v>
      </c>
      <c r="F16" s="4" t="str">
        <f>VLOOKUP(A16,HOP!A:C,3,0)</f>
        <v>2127111</v>
      </c>
      <c r="G16" s="4">
        <f t="shared" si="0"/>
        <v>0</v>
      </c>
      <c r="H16" s="4" t="str">
        <f t="shared" si="1"/>
        <v>，2127111</v>
      </c>
      <c r="I16" s="4" t="str">
        <f>VLOOKUP(A16,HOP!A:T,20,0)</f>
        <v>直采</v>
      </c>
    </row>
    <row r="17" s="4" customFormat="1" hidden="1" spans="1:10">
      <c r="A17" s="4">
        <v>15250496488</v>
      </c>
      <c r="B17" s="5">
        <v>44338</v>
      </c>
      <c r="C17" s="5">
        <v>44339</v>
      </c>
      <c r="D17" s="4">
        <v>386</v>
      </c>
      <c r="E17" s="4">
        <v>386</v>
      </c>
      <c r="F17" s="7" t="s">
        <v>76</v>
      </c>
      <c r="G17" s="4">
        <f t="shared" si="0"/>
        <v>0</v>
      </c>
      <c r="H17" s="4" t="str">
        <f t="shared" si="1"/>
        <v>，202105221412440021</v>
      </c>
      <c r="I17" s="4" t="e">
        <f>VLOOKUP(A17,HOP!A:T,20,0)</f>
        <v>#N/A</v>
      </c>
      <c r="J17" s="4">
        <v>5.22</v>
      </c>
    </row>
    <row r="18" s="4" customFormat="1" hidden="1" spans="1:10">
      <c r="A18" s="4">
        <v>15250702392</v>
      </c>
      <c r="B18" s="5">
        <v>44338</v>
      </c>
      <c r="C18" s="5">
        <v>44339</v>
      </c>
      <c r="D18" s="4">
        <v>386</v>
      </c>
      <c r="E18" s="4">
        <v>386</v>
      </c>
      <c r="F18" s="7" t="s">
        <v>77</v>
      </c>
      <c r="G18" s="4">
        <f t="shared" si="0"/>
        <v>0</v>
      </c>
      <c r="H18" s="4" t="str">
        <f t="shared" si="1"/>
        <v>，202105221716500022</v>
      </c>
      <c r="I18" s="4" t="e">
        <f>VLOOKUP(A18,HOP!A:T,20,0)</f>
        <v>#N/A</v>
      </c>
      <c r="J18" s="4">
        <v>5.22</v>
      </c>
    </row>
    <row r="19" s="4" customFormat="1" spans="1:9">
      <c r="A19" s="4">
        <v>15250834237</v>
      </c>
      <c r="B19" s="5">
        <v>44338</v>
      </c>
      <c r="C19" s="5">
        <v>44339</v>
      </c>
      <c r="D19" s="4">
        <v>758</v>
      </c>
      <c r="E19" s="4" t="str">
        <f>VLOOKUP(A19,HOP!A:L,12,0)</f>
        <v>758.00</v>
      </c>
      <c r="F19" s="4" t="str">
        <f>VLOOKUP(A19,HOP!A:C,3,0)</f>
        <v>2127632</v>
      </c>
      <c r="G19" s="4">
        <f t="shared" si="0"/>
        <v>0</v>
      </c>
      <c r="H19" s="4" t="str">
        <f t="shared" si="1"/>
        <v>，2127632</v>
      </c>
      <c r="I19" s="4" t="str">
        <f>VLOOKUP(A19,HOP!A:T,20,0)</f>
        <v>直采</v>
      </c>
    </row>
    <row r="21" spans="4:4">
      <c r="D21" s="4">
        <f>SUM(D2:D20)</f>
        <v>17251</v>
      </c>
    </row>
    <row r="25" spans="1:1">
      <c r="A25" s="4" t="s">
        <v>78</v>
      </c>
    </row>
    <row r="26" spans="1:1">
      <c r="A26" s="4" t="s">
        <v>79</v>
      </c>
    </row>
    <row r="27" spans="1:1">
      <c r="A27" s="4" t="s">
        <v>80</v>
      </c>
    </row>
    <row r="28" spans="1:1">
      <c r="A28" s="4" t="s">
        <v>81</v>
      </c>
    </row>
  </sheetData>
  <autoFilter ref="A1:XFD27">
    <filterColumn colId="3">
      <filters blank="1">
        <filter val="420"/>
        <filter val="490"/>
        <filter val="2250"/>
        <filter val="4400"/>
        <filter val="17251"/>
        <filter val="202"/>
        <filter val="386"/>
        <filter val="576"/>
        <filter val="736"/>
        <filter val="268"/>
        <filter val="328"/>
        <filter val="758"/>
        <filter val="379"/>
      </filters>
    </filterColumn>
    <filterColumn colId="8">
      <filters blank="1">
        <filter val="直采"/>
        <filter val="Saas酒店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15250834237</v>
      </c>
      <c r="B2" s="1" t="s">
        <v>99</v>
      </c>
      <c r="C2" s="1" t="s">
        <v>100</v>
      </c>
      <c r="D2" s="1" t="s">
        <v>101</v>
      </c>
      <c r="E2" s="1" t="s">
        <v>71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74</v>
      </c>
    </row>
    <row r="3" s="1" customFormat="1" spans="1:20">
      <c r="A3" s="3">
        <v>15250348286</v>
      </c>
      <c r="B3" s="1" t="s">
        <v>99</v>
      </c>
      <c r="C3" s="1" t="s">
        <v>112</v>
      </c>
      <c r="D3" s="1" t="s">
        <v>101</v>
      </c>
      <c r="E3" s="1" t="s">
        <v>67</v>
      </c>
      <c r="F3" s="1" t="s">
        <v>99</v>
      </c>
      <c r="G3" s="1" t="s">
        <v>102</v>
      </c>
      <c r="H3" s="1" t="s">
        <v>103</v>
      </c>
      <c r="I3" s="1" t="s">
        <v>113</v>
      </c>
      <c r="J3" s="1" t="s">
        <v>105</v>
      </c>
      <c r="K3" s="1" t="s">
        <v>113</v>
      </c>
      <c r="L3" s="1" t="s">
        <v>113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114</v>
      </c>
      <c r="R3" s="1" t="s">
        <v>110</v>
      </c>
      <c r="S3" s="1" t="s">
        <v>111</v>
      </c>
      <c r="T3" s="1" t="s">
        <v>74</v>
      </c>
    </row>
    <row r="4" s="1" customFormat="1" spans="1:20">
      <c r="A4" s="3">
        <v>15250245810</v>
      </c>
      <c r="B4" s="1" t="s">
        <v>99</v>
      </c>
      <c r="C4" s="1" t="s">
        <v>115</v>
      </c>
      <c r="D4" s="1" t="s">
        <v>116</v>
      </c>
      <c r="E4" s="1" t="s">
        <v>64</v>
      </c>
      <c r="F4" s="1" t="s">
        <v>99</v>
      </c>
      <c r="G4" s="1" t="s">
        <v>102</v>
      </c>
      <c r="H4" s="1" t="s">
        <v>103</v>
      </c>
      <c r="I4" s="1" t="s">
        <v>117</v>
      </c>
      <c r="J4" s="1" t="s">
        <v>105</v>
      </c>
      <c r="K4" s="1" t="s">
        <v>117</v>
      </c>
      <c r="L4" s="1" t="s">
        <v>117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118</v>
      </c>
      <c r="R4" s="1" t="s">
        <v>110</v>
      </c>
      <c r="S4" s="1" t="s">
        <v>111</v>
      </c>
      <c r="T4" s="1" t="s">
        <v>74</v>
      </c>
    </row>
    <row r="5" s="1" customFormat="1" spans="1:20">
      <c r="A5" s="3">
        <v>15249683886</v>
      </c>
      <c r="B5" s="1" t="s">
        <v>119</v>
      </c>
      <c r="C5" s="1" t="s">
        <v>120</v>
      </c>
      <c r="D5" s="1" t="s">
        <v>121</v>
      </c>
      <c r="E5" s="1" t="s">
        <v>60</v>
      </c>
      <c r="F5" s="1" t="s">
        <v>99</v>
      </c>
      <c r="G5" s="1" t="s">
        <v>102</v>
      </c>
      <c r="H5" s="1" t="s">
        <v>103</v>
      </c>
      <c r="I5" s="1" t="s">
        <v>122</v>
      </c>
      <c r="J5" s="1" t="s">
        <v>105</v>
      </c>
      <c r="K5" s="1" t="s">
        <v>122</v>
      </c>
      <c r="L5" s="1" t="s">
        <v>122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123</v>
      </c>
      <c r="R5" s="1" t="s">
        <v>110</v>
      </c>
      <c r="S5" s="1" t="s">
        <v>111</v>
      </c>
      <c r="T5" s="1" t="s">
        <v>124</v>
      </c>
    </row>
    <row r="6" s="1" customFormat="1" spans="1:20">
      <c r="A6" s="3">
        <v>15249356382</v>
      </c>
      <c r="B6" s="1" t="s">
        <v>119</v>
      </c>
      <c r="C6" s="1" t="s">
        <v>125</v>
      </c>
      <c r="D6" s="1" t="s">
        <v>121</v>
      </c>
      <c r="E6" s="1" t="s">
        <v>38</v>
      </c>
      <c r="F6" s="1" t="s">
        <v>119</v>
      </c>
      <c r="G6" s="1" t="s">
        <v>99</v>
      </c>
      <c r="H6" s="1" t="s">
        <v>103</v>
      </c>
      <c r="I6" s="1" t="s">
        <v>122</v>
      </c>
      <c r="J6" s="1" t="s">
        <v>105</v>
      </c>
      <c r="K6" s="1" t="s">
        <v>122</v>
      </c>
      <c r="L6" s="1" t="s">
        <v>122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126</v>
      </c>
      <c r="R6" s="1" t="s">
        <v>110</v>
      </c>
      <c r="S6" s="1" t="s">
        <v>111</v>
      </c>
      <c r="T6" s="1" t="s">
        <v>124</v>
      </c>
    </row>
    <row r="7" s="1" customFormat="1" spans="1:20">
      <c r="A7" s="3">
        <v>15249049715</v>
      </c>
      <c r="B7" s="1" t="s">
        <v>119</v>
      </c>
      <c r="C7" s="1" t="s">
        <v>127</v>
      </c>
      <c r="D7" s="1" t="s">
        <v>121</v>
      </c>
      <c r="E7" s="1" t="s">
        <v>37</v>
      </c>
      <c r="F7" s="1" t="s">
        <v>119</v>
      </c>
      <c r="G7" s="1" t="s">
        <v>99</v>
      </c>
      <c r="H7" s="1" t="s">
        <v>103</v>
      </c>
      <c r="I7" s="1" t="s">
        <v>122</v>
      </c>
      <c r="J7" s="1" t="s">
        <v>105</v>
      </c>
      <c r="K7" s="1" t="s">
        <v>122</v>
      </c>
      <c r="L7" s="1" t="s">
        <v>122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128</v>
      </c>
      <c r="R7" s="1" t="s">
        <v>110</v>
      </c>
      <c r="S7" s="1" t="s">
        <v>111</v>
      </c>
      <c r="T7" s="1" t="s">
        <v>124</v>
      </c>
    </row>
    <row r="8" s="1" customFormat="1" spans="1:20">
      <c r="A8" s="3">
        <v>15248595972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119</v>
      </c>
      <c r="G8" s="1" t="s">
        <v>99</v>
      </c>
      <c r="H8" s="1" t="s">
        <v>103</v>
      </c>
      <c r="I8" s="1" t="s">
        <v>133</v>
      </c>
      <c r="J8" s="1" t="s">
        <v>105</v>
      </c>
      <c r="K8" s="1" t="s">
        <v>133</v>
      </c>
      <c r="L8" s="1" t="s">
        <v>133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134</v>
      </c>
      <c r="R8" s="1" t="s">
        <v>110</v>
      </c>
      <c r="S8" s="1" t="s">
        <v>111</v>
      </c>
      <c r="T8" s="1" t="s">
        <v>124</v>
      </c>
    </row>
    <row r="9" s="1" customFormat="1" spans="1:20">
      <c r="A9" s="3">
        <v>15240955910</v>
      </c>
      <c r="B9" s="1" t="s">
        <v>135</v>
      </c>
      <c r="C9" s="1" t="s">
        <v>136</v>
      </c>
      <c r="D9" s="1" t="s">
        <v>121</v>
      </c>
      <c r="E9" s="1" t="s">
        <v>35</v>
      </c>
      <c r="F9" s="1" t="s">
        <v>119</v>
      </c>
      <c r="G9" s="1" t="s">
        <v>99</v>
      </c>
      <c r="H9" s="1" t="s">
        <v>103</v>
      </c>
      <c r="I9" s="1" t="s">
        <v>137</v>
      </c>
      <c r="J9" s="1" t="s">
        <v>105</v>
      </c>
      <c r="K9" s="1" t="s">
        <v>137</v>
      </c>
      <c r="L9" s="1" t="s">
        <v>137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138</v>
      </c>
      <c r="R9" s="1" t="s">
        <v>110</v>
      </c>
      <c r="S9" s="1" t="s">
        <v>111</v>
      </c>
      <c r="T9" s="1" t="s">
        <v>124</v>
      </c>
    </row>
    <row r="10" s="1" customFormat="1" spans="1:20">
      <c r="A10" s="3">
        <v>15240022806</v>
      </c>
      <c r="B10" s="1" t="s">
        <v>135</v>
      </c>
      <c r="C10" s="1" t="s">
        <v>139</v>
      </c>
      <c r="D10" s="1" t="s">
        <v>140</v>
      </c>
      <c r="E10" s="1" t="s">
        <v>59</v>
      </c>
      <c r="F10" s="1" t="s">
        <v>99</v>
      </c>
      <c r="G10" s="1" t="s">
        <v>102</v>
      </c>
      <c r="H10" s="1" t="s">
        <v>103</v>
      </c>
      <c r="I10" s="1" t="s">
        <v>141</v>
      </c>
      <c r="J10" s="1" t="s">
        <v>105</v>
      </c>
      <c r="K10" s="1" t="s">
        <v>141</v>
      </c>
      <c r="L10" s="1" t="s">
        <v>141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142</v>
      </c>
      <c r="R10" s="1" t="s">
        <v>110</v>
      </c>
      <c r="S10" s="1" t="s">
        <v>111</v>
      </c>
      <c r="T10" s="1" t="s">
        <v>74</v>
      </c>
    </row>
    <row r="11" s="1" customFormat="1" spans="1:20">
      <c r="A11" s="3">
        <v>15239278990</v>
      </c>
      <c r="B11" s="1" t="s">
        <v>135</v>
      </c>
      <c r="C11" s="1" t="s">
        <v>143</v>
      </c>
      <c r="D11" s="1" t="s">
        <v>121</v>
      </c>
      <c r="E11" s="1" t="s">
        <v>57</v>
      </c>
      <c r="F11" s="1" t="s">
        <v>119</v>
      </c>
      <c r="G11" s="1" t="s">
        <v>102</v>
      </c>
      <c r="H11" s="1" t="s">
        <v>103</v>
      </c>
      <c r="I11" s="1" t="s">
        <v>144</v>
      </c>
      <c r="J11" s="1" t="s">
        <v>105</v>
      </c>
      <c r="K11" s="1" t="s">
        <v>144</v>
      </c>
      <c r="L11" s="1" t="s">
        <v>144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145</v>
      </c>
      <c r="R11" s="1" t="s">
        <v>110</v>
      </c>
      <c r="S11" s="1" t="s">
        <v>111</v>
      </c>
      <c r="T11" s="1" t="s">
        <v>124</v>
      </c>
    </row>
    <row r="12" s="1" customFormat="1" spans="1:20">
      <c r="A12" s="3">
        <v>15205659820</v>
      </c>
      <c r="B12" s="1" t="s">
        <v>146</v>
      </c>
      <c r="C12" s="1" t="s">
        <v>147</v>
      </c>
      <c r="D12" s="1" t="s">
        <v>140</v>
      </c>
      <c r="E12" s="1" t="s">
        <v>29</v>
      </c>
      <c r="F12" s="1" t="s">
        <v>129</v>
      </c>
      <c r="G12" s="1" t="s">
        <v>99</v>
      </c>
      <c r="H12" s="1" t="s">
        <v>103</v>
      </c>
      <c r="I12" s="1" t="s">
        <v>148</v>
      </c>
      <c r="J12" s="1" t="s">
        <v>105</v>
      </c>
      <c r="K12" s="1" t="s">
        <v>148</v>
      </c>
      <c r="L12" s="1" t="s">
        <v>148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149</v>
      </c>
      <c r="R12" s="1" t="s">
        <v>110</v>
      </c>
      <c r="S12" s="1" t="s">
        <v>111</v>
      </c>
      <c r="T12" s="1" t="s">
        <v>74</v>
      </c>
    </row>
    <row r="13" s="1" customFormat="1" spans="1:20">
      <c r="A13" s="3">
        <v>15204691169</v>
      </c>
      <c r="B13" s="1" t="s">
        <v>150</v>
      </c>
      <c r="C13" s="1" t="s">
        <v>151</v>
      </c>
      <c r="D13" s="1" t="s">
        <v>140</v>
      </c>
      <c r="E13" s="1" t="s">
        <v>52</v>
      </c>
      <c r="F13" s="1" t="s">
        <v>119</v>
      </c>
      <c r="G13" s="1" t="s">
        <v>102</v>
      </c>
      <c r="H13" s="1" t="s">
        <v>103</v>
      </c>
      <c r="I13" s="1" t="s">
        <v>148</v>
      </c>
      <c r="J13" s="1" t="s">
        <v>105</v>
      </c>
      <c r="K13" s="1" t="s">
        <v>148</v>
      </c>
      <c r="L13" s="1" t="s">
        <v>148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152</v>
      </c>
      <c r="R13" s="1" t="s">
        <v>110</v>
      </c>
      <c r="S13" s="1" t="s">
        <v>111</v>
      </c>
      <c r="T13" s="1" t="s">
        <v>74</v>
      </c>
    </row>
    <row r="14" s="1" customFormat="1" spans="1:20">
      <c r="A14" s="3">
        <v>15131726426</v>
      </c>
      <c r="B14" s="1" t="s">
        <v>153</v>
      </c>
      <c r="C14" s="1" t="s">
        <v>154</v>
      </c>
      <c r="D14" s="1" t="s">
        <v>155</v>
      </c>
      <c r="E14" s="1" t="s">
        <v>50</v>
      </c>
      <c r="F14" s="1" t="s">
        <v>99</v>
      </c>
      <c r="G14" s="1" t="s">
        <v>102</v>
      </c>
      <c r="H14" s="1" t="s">
        <v>103</v>
      </c>
      <c r="I14" s="1" t="s">
        <v>156</v>
      </c>
      <c r="J14" s="1" t="s">
        <v>105</v>
      </c>
      <c r="K14" s="1" t="s">
        <v>156</v>
      </c>
      <c r="L14" s="1" t="s">
        <v>156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157</v>
      </c>
      <c r="R14" s="1" t="s">
        <v>110</v>
      </c>
      <c r="S14" s="1" t="s">
        <v>111</v>
      </c>
      <c r="T14" s="1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2021-06-07T02:05:36Z</dcterms:created>
  <dcterms:modified xsi:type="dcterms:W3CDTF">2021-06-07T02:16:39Z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71731736EC7F4CAF820F408AB5E76801</vt:lpwstr>
  </property>
  <property fmtid="{D5CDD505-2E9C-101B-9397-08002B2CF9AE}" pid="3" name="KSOProductBuildVer">
    <vt:lpwstr>2052-11.1.0.10495</vt:lpwstr>
  </property>
</Properties>
</file>