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44525"/>
</workbook>
</file>

<file path=xl/sharedStrings.xml><?xml version="1.0" encoding="utf-8"?>
<sst xmlns="http://schemas.openxmlformats.org/spreadsheetml/2006/main" count="135" uniqueCount="80">
  <si>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</si>
  <si>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</si>
  <si>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</si>
  <si>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</si>
  <si>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</si>
  <si>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</si>
  <si>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</si>
  <si>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</si>
  <si>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</si>
  <si>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</si>
  <si>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</si>
  <si>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</si>
  <si>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</si>
  <si>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</si>
  <si>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</si>
  <si>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</si>
  <si>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</si>
  <si>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</si>
  <si>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</si>
  <si>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</si>
  <si>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</si>
  <si>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</si>
  <si>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</si>
  <si>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</si>
  <si>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</si>
  <si>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</si>
  <si>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[香格里拉]香格里拉独克宗古城悦尚精品民宿(73928554)</t>
  </si>
  <si>
    <t>庭院舒适双床房&lt;双人入住&gt;&lt;特价&gt;&lt;双早&gt;</t>
  </si>
  <si>
    <t>CNY</t>
  </si>
  <si>
    <t>班领娟</t>
  </si>
  <si>
    <t>CA13744210609CNY</t>
  </si>
  <si>
    <t>未提现</t>
  </si>
  <si>
    <t>携程开票</t>
  </si>
  <si>
    <t>[广州]锦江都城酒店（广州番禺万博店）(73663791)</t>
  </si>
  <si>
    <t>都会商务房&lt;大床&gt;&lt;双人入住&gt;&lt;特价&gt;&lt;无早&gt;</t>
  </si>
  <si>
    <t>唐建伟,石遂路</t>
  </si>
  <si>
    <t>时尚双床房&lt;双床&gt;&lt;双人入住&gt;&lt;特价&gt;&lt;无早&gt;</t>
  </si>
  <si>
    <t>李杨</t>
  </si>
  <si>
    <t>，</t>
  </si>
  <si>
    <t>A210609095333481</t>
  </si>
  <si>
    <t>总计：1726元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</si>
  <si>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</si>
  <si>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</si>
  <si>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</si>
  <si>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</si>
  <si>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</si>
  <si>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</si>
  <si>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</si>
  <si>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</si>
  <si>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</si>
  <si>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</si>
  <si>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</si>
  <si>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</si>
  <si>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</si>
  <si>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</si>
  <si>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</si>
  <si>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</si>
  <si>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</si>
  <si>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2021-05-23</t>
  </si>
  <si>
    <t>2128892</t>
  </si>
  <si>
    <t>锦江都城酒店（广州番禺万博店）</t>
  </si>
  <si>
    <t>2021-05-24</t>
  </si>
  <si>
    <t>2021-05-25</t>
  </si>
  <si>
    <t>退房日月结</t>
  </si>
  <si>
    <t>390.00</t>
  </si>
  <si>
    <t>RMB</t>
  </si>
  <si>
    <t>0</t>
  </si>
  <si>
    <t>0.00</t>
  </si>
  <si>
    <t>携程汇登国内直连</t>
  </si>
  <si>
    <t>2021-05-24 10:20:56</t>
  </si>
  <si>
    <t>否</t>
  </si>
  <si>
    <t>广州汇登信息科技有限公司</t>
  </si>
  <si>
    <t>直采</t>
  </si>
  <si>
    <t>2128880</t>
  </si>
  <si>
    <t>1038.00</t>
  </si>
  <si>
    <t>2021-05-23 20:54:36</t>
  </si>
  <si>
    <t>2128128</t>
  </si>
  <si>
    <t>香格里拉独克宗古城悦尚精品民宿</t>
  </si>
  <si>
    <t>298.00</t>
  </si>
  <si>
    <t>2021-05-23 07:41:08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</si>
</sst>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8" fillId="22" borderId="1" applyNumberFormat="0" applyAlignment="0" applyProtection="0">
      <alignment vertical="center"/>
    </xf>
    <xf numFmtId="0" fontId="11" fillId="17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15251268056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44340</v>
      </c>
      <c r="G2" s="5">
        <v>44341</v>
      </c>
      <c r="H2" s="4">
        <v>1</v>
      </c>
      <c r="I2" s="4">
        <v>1</v>
      </c>
      <c r="J2" s="4">
        <v>1</v>
      </c>
      <c r="K2" s="4" t="s">
        <v>28</v>
      </c>
      <c r="L2" s="4">
        <v>298</v>
      </c>
      <c r="M2" s="4">
        <v>298</v>
      </c>
      <c r="N2" s="4" t="s">
        <v>29</v>
      </c>
      <c r="O2" s="4" t="s">
        <v>30</v>
      </c>
      <c r="P2" s="4" t="s">
        <v>31</v>
      </c>
      <c r="Q2" s="4">
        <v>0</v>
      </c>
      <c r="R2" s="6">
        <v>44339</v>
      </c>
      <c r="S2" s="5">
        <v>44356</v>
      </c>
      <c r="T2" s="4" t="s">
        <v>32</v>
      </c>
      <c r="U2" s="4">
        <v>298</v>
      </c>
      <c r="V2" s="4">
        <v>0</v>
      </c>
      <c r="W2" s="4">
        <v>0</v>
      </c>
      <c r="X2" s="4">
        <v>2128128</v>
      </c>
    </row>
    <row r="3" s="4" customFormat="1" spans="1:24">
      <c r="A3" s="4">
        <v>15144212789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44340</v>
      </c>
      <c r="G3" s="5">
        <v>44341</v>
      </c>
      <c r="H3" s="4">
        <v>2</v>
      </c>
      <c r="I3" s="4">
        <v>1</v>
      </c>
      <c r="J3" s="4">
        <v>2</v>
      </c>
      <c r="K3" s="4" t="s">
        <v>28</v>
      </c>
      <c r="L3" s="4">
        <v>1038</v>
      </c>
      <c r="M3" s="4">
        <v>1038</v>
      </c>
      <c r="N3" s="4" t="s">
        <v>35</v>
      </c>
      <c r="O3" s="4" t="s">
        <v>30</v>
      </c>
      <c r="P3" s="4" t="s">
        <v>31</v>
      </c>
      <c r="Q3" s="4">
        <v>0</v>
      </c>
      <c r="R3" s="6">
        <v>44339</v>
      </c>
      <c r="S3" s="5">
        <v>44356</v>
      </c>
      <c r="T3" s="4" t="s">
        <v>32</v>
      </c>
      <c r="U3" s="4">
        <v>1038</v>
      </c>
      <c r="V3" s="4">
        <v>0</v>
      </c>
      <c r="W3" s="4">
        <v>0</v>
      </c>
      <c r="X3" s="4">
        <v>2128880</v>
      </c>
    </row>
    <row r="4" s="4" customFormat="1" spans="1:24">
      <c r="A4" s="4">
        <v>15251995863</v>
      </c>
      <c r="B4" s="4" t="s">
        <v>24</v>
      </c>
      <c r="C4" s="4" t="s">
        <v>25</v>
      </c>
      <c r="D4" s="4" t="s">
        <v>33</v>
      </c>
      <c r="E4" s="4" t="s">
        <v>36</v>
      </c>
      <c r="F4" s="5">
        <v>44340</v>
      </c>
      <c r="G4" s="5">
        <v>44341</v>
      </c>
      <c r="H4" s="4">
        <v>1</v>
      </c>
      <c r="I4" s="4">
        <v>1</v>
      </c>
      <c r="J4" s="4">
        <v>1</v>
      </c>
      <c r="K4" s="4" t="s">
        <v>28</v>
      </c>
      <c r="L4" s="4">
        <v>390</v>
      </c>
      <c r="M4" s="4">
        <v>390</v>
      </c>
      <c r="N4" s="4" t="s">
        <v>37</v>
      </c>
      <c r="O4" s="4" t="s">
        <v>30</v>
      </c>
      <c r="P4" s="4" t="s">
        <v>31</v>
      </c>
      <c r="Q4" s="4">
        <v>0</v>
      </c>
      <c r="R4" s="6">
        <v>44339</v>
      </c>
      <c r="S4" s="5">
        <v>44356</v>
      </c>
      <c r="T4" s="4" t="s">
        <v>32</v>
      </c>
      <c r="U4" s="4">
        <v>390</v>
      </c>
      <c r="V4" s="4">
        <v>0</v>
      </c>
      <c r="W4" s="4">
        <v>0</v>
      </c>
      <c r="X4" s="4">
        <v>2128892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23" sqref="G23"/>
    </sheetView>
  </sheetViews>
  <sheetFormatPr defaultColWidth="9" defaultRowHeight="13.5"/>
  <cols>
    <col min="1" max="1" width="13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spans="1:9">
      <c r="A2" s="4">
        <v>15251268056</v>
      </c>
      <c r="B2" s="5">
        <v>44340</v>
      </c>
      <c r="C2" s="5">
        <v>44341</v>
      </c>
      <c r="D2" s="4">
        <v>298</v>
      </c>
      <c r="E2" s="4" t="str">
        <f>VLOOKUP(A2,HOP!A:L,12,0)</f>
        <v>298.00</v>
      </c>
      <c r="F2" s="4" t="str">
        <f>VLOOKUP(A2,HOP!A:C,3,0)</f>
        <v>2128128</v>
      </c>
      <c r="G2" s="4">
        <f>D2-E2</f>
        <v>0</v>
      </c>
      <c r="H2" s="4" t="str">
        <f>$H$1&amp;F2</f>
        <v>，2128128</v>
      </c>
      <c r="I2" s="4" t="str">
        <f>VLOOKUP(A2,HOP!A:T,20,0)</f>
        <v>直采</v>
      </c>
    </row>
    <row r="3" s="4" customFormat="1" spans="1:9">
      <c r="A3" s="4">
        <v>15144212789</v>
      </c>
      <c r="B3" s="5">
        <v>44340</v>
      </c>
      <c r="C3" s="5">
        <v>44341</v>
      </c>
      <c r="D3" s="4">
        <v>1038</v>
      </c>
      <c r="E3" s="4" t="str">
        <f>VLOOKUP(A3,HOP!A:L,12,0)</f>
        <v>1038.00</v>
      </c>
      <c r="F3" s="4" t="str">
        <f>VLOOKUP(A3,HOP!A:C,3,0)</f>
        <v>2128880</v>
      </c>
      <c r="G3" s="4">
        <f>D3-E3</f>
        <v>0</v>
      </c>
      <c r="H3" s="4" t="str">
        <f>$H$1&amp;F3</f>
        <v>，2128880</v>
      </c>
      <c r="I3" s="4" t="str">
        <f>VLOOKUP(A3,HOP!A:T,20,0)</f>
        <v>直采</v>
      </c>
    </row>
    <row r="4" s="4" customFormat="1" spans="1:9">
      <c r="A4" s="4">
        <v>15251995863</v>
      </c>
      <c r="B4" s="5">
        <v>44340</v>
      </c>
      <c r="C4" s="5">
        <v>44341</v>
      </c>
      <c r="D4" s="4">
        <v>390</v>
      </c>
      <c r="E4" s="4" t="str">
        <f>VLOOKUP(A4,HOP!A:L,12,0)</f>
        <v>390.00</v>
      </c>
      <c r="F4" s="4" t="str">
        <f>VLOOKUP(A4,HOP!A:C,3,0)</f>
        <v>2128892</v>
      </c>
      <c r="G4" s="4">
        <f>D4-E4</f>
        <v>0</v>
      </c>
      <c r="H4" s="4" t="str">
        <f>$H$1&amp;F4</f>
        <v>，2128892</v>
      </c>
      <c r="I4" s="4" t="str">
        <f>VLOOKUP(A4,HOP!A:T,20,0)</f>
        <v>直采</v>
      </c>
    </row>
    <row r="6" spans="4:4">
      <c r="D6" s="4">
        <f>SUM(D2:D5)</f>
        <v>1726</v>
      </c>
    </row>
    <row r="9" spans="1:1">
      <c r="A9" s="4" t="s">
        <v>39</v>
      </c>
    </row>
    <row r="10" spans="1:1">
      <c r="A10" s="4" t="s">
        <v>40</v>
      </c>
    </row>
  </sheetData>
  <autoFilter ref="A1:XFD4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15251995863</v>
      </c>
      <c r="B2" s="1" t="s">
        <v>58</v>
      </c>
      <c r="C2" s="1" t="s">
        <v>59</v>
      </c>
      <c r="D2" s="1" t="s">
        <v>60</v>
      </c>
      <c r="E2" s="1" t="s">
        <v>37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  <row r="3" s="1" customFormat="1" spans="1:20">
      <c r="A3" s="3">
        <v>15144212789</v>
      </c>
      <c r="B3" s="1" t="s">
        <v>58</v>
      </c>
      <c r="C3" s="1" t="s">
        <v>73</v>
      </c>
      <c r="D3" s="1" t="s">
        <v>60</v>
      </c>
      <c r="E3" s="1" t="s">
        <v>35</v>
      </c>
      <c r="F3" s="1" t="s">
        <v>61</v>
      </c>
      <c r="G3" s="1" t="s">
        <v>62</v>
      </c>
      <c r="H3" s="1" t="s">
        <v>63</v>
      </c>
      <c r="I3" s="1" t="s">
        <v>74</v>
      </c>
      <c r="J3" s="1" t="s">
        <v>65</v>
      </c>
      <c r="K3" s="1" t="s">
        <v>74</v>
      </c>
      <c r="L3" s="1" t="s">
        <v>74</v>
      </c>
      <c r="M3" s="1" t="s">
        <v>66</v>
      </c>
      <c r="N3" s="1" t="s">
        <v>66</v>
      </c>
      <c r="O3" s="1" t="s">
        <v>67</v>
      </c>
      <c r="P3" s="1" t="s">
        <v>68</v>
      </c>
      <c r="Q3" s="1" t="s">
        <v>75</v>
      </c>
      <c r="R3" s="1" t="s">
        <v>70</v>
      </c>
      <c r="S3" s="1" t="s">
        <v>71</v>
      </c>
      <c r="T3" s="1" t="s">
        <v>72</v>
      </c>
    </row>
    <row r="4" s="1" customFormat="1" spans="1:20">
      <c r="A4" s="3">
        <v>15251268056</v>
      </c>
      <c r="B4" s="1" t="s">
        <v>58</v>
      </c>
      <c r="C4" s="1" t="s">
        <v>76</v>
      </c>
      <c r="D4" s="1" t="s">
        <v>77</v>
      </c>
      <c r="E4" s="1" t="s">
        <v>29</v>
      </c>
      <c r="F4" s="1" t="s">
        <v>61</v>
      </c>
      <c r="G4" s="1" t="s">
        <v>62</v>
      </c>
      <c r="H4" s="1" t="s">
        <v>63</v>
      </c>
      <c r="I4" s="1" t="s">
        <v>78</v>
      </c>
      <c r="J4" s="1" t="s">
        <v>65</v>
      </c>
      <c r="K4" s="1" t="s">
        <v>78</v>
      </c>
      <c r="L4" s="1" t="s">
        <v>78</v>
      </c>
      <c r="M4" s="1" t="s">
        <v>66</v>
      </c>
      <c r="N4" s="1" t="s">
        <v>66</v>
      </c>
      <c r="O4" s="1" t="s">
        <v>67</v>
      </c>
      <c r="P4" s="1" t="s">
        <v>68</v>
      </c>
      <c r="Q4" s="1" t="s">
        <v>79</v>
      </c>
      <c r="R4" s="1" t="s">
        <v>70</v>
      </c>
      <c r="S4" s="1" t="s">
        <v>71</v>
      </c>
      <c r="T4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2021-06-09T01:49:09Z</dcterms:created>
  <dcterms:modified xsi:type="dcterms:W3CDTF">2021-06-09T01:53:09Z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69D4053C6B6E4D3F92D4EF6560A4045B</vt:lpwstr>
  </property>
  <property fmtid="{D5CDD505-2E9C-101B-9397-08002B2CF9AE}" pid="3" name="KSOProductBuildVer">
    <vt:lpwstr>2052-11.1.0.10495</vt:lpwstr>
  </property>
</Properties>
</file>