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<sst xmlns="http://schemas.openxmlformats.org/spreadsheetml/2006/main" count="360" uniqueCount="133">
  <si>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</si>
  <si>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</si>
  <si>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</si>
  <si>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</si>
  <si>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</si>
  <si>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</si>
  <si>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</si>
  <si>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</si>
  <si>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</si>
  <si>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</si>
  <si>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</si>
  <si>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</si>
  <si>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</si>
  <si>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</si>
  <si>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</si>
  <si>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</si>
  <si>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</si>
  <si>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</si>
  <si>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</si>
  <si>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</si>
  <si>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</si>
  <si>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</si>
  <si>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</si>
  <si>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</si>
  <si>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</si>
  <si>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</si>
  <si>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[北京]北京千禧大酒店(9881984)</t>
  </si>
  <si>
    <t>高级双床房&lt;双人入住&gt;&lt;内宾&gt;&lt;预付&gt;&lt;双早&gt;</t>
  </si>
  <si>
    <t>CNY</t>
  </si>
  <si>
    <t>郭彦</t>
  </si>
  <si>
    <t>CA363210610CNY</t>
  </si>
  <si>
    <t>未提现</t>
  </si>
  <si>
    <t>携程开票</t>
  </si>
  <si>
    <t>高级大床房&lt;内宾&gt;&lt;双人入住&gt;&lt;预付&gt;&lt;双早&gt;</t>
  </si>
  <si>
    <t>[昆明]7天连锁酒店(昆明火车站民航机场大巴站店)(67320533)</t>
  </si>
  <si>
    <t>高级大床房&lt;双人入住&gt;&lt;内宾&gt;&lt;预付&gt;&lt;无早&gt;</t>
  </si>
  <si>
    <t>丰习亚</t>
  </si>
  <si>
    <t>[成都]7天连锁酒店(成都武侯立交外双楠店)(67324845)</t>
  </si>
  <si>
    <t>精选大床房&lt;双人入住&gt;&lt;内宾&gt;&lt;预付&gt;&lt;无早&gt;</t>
  </si>
  <si>
    <t>蒋佳宏</t>
  </si>
  <si>
    <t>[广州]7天优品酒店(广州仓边路店)(69319755)</t>
  </si>
  <si>
    <t>优享双床房&lt;双人入住&gt;&lt;内宾&gt;&lt;预付&gt;&lt;无早&gt;</t>
  </si>
  <si>
    <t>匡宋沛</t>
  </si>
  <si>
    <t>优品双床房&lt;双人入住&gt;&lt;内宾&gt;&lt;预付&gt;&lt;无早&gt;</t>
  </si>
  <si>
    <t>钟有荣</t>
  </si>
  <si>
    <t>[南京]凯里亚德酒店(南京虹桥中心店)(67323211)</t>
  </si>
  <si>
    <t>尊享套房&lt;双人入住&gt;&lt;内宾&gt;&lt;预付&gt;&lt;无早&gt;</t>
  </si>
  <si>
    <t>付斌</t>
  </si>
  <si>
    <t>[成都]7天连锁酒店(成都玉双路地铁站店)(69319775)</t>
  </si>
  <si>
    <t>精选大床房&lt;内宾&gt;&lt;双人入住&gt;&lt;预付&gt;&lt;无早&gt;</t>
  </si>
  <si>
    <t>韩建鹏</t>
  </si>
  <si>
    <t>[昆山]锦江之星(昆山人民路西街店)(69289572)</t>
  </si>
  <si>
    <t>兰标准房B&lt;双人入住&gt;&lt;内宾&gt;&lt;预付&gt;&lt;无早&gt;</t>
  </si>
  <si>
    <t>刘超</t>
  </si>
  <si>
    <t>[成都]7天连锁酒店(成都宽窄巷子省医院地铁站店)(67322496)</t>
  </si>
  <si>
    <t>刘林</t>
  </si>
  <si>
    <t>[上海]上海徐汇瑞峰酒店(17096387)</t>
  </si>
  <si>
    <t>双床房&lt;内宾&gt;&lt;双人入住&gt;&lt;预付&gt;&lt;无早&gt;</t>
  </si>
  <si>
    <t>高硬儿</t>
  </si>
  <si>
    <t>，</t>
  </si>
  <si>
    <t>A210610092251481</t>
  </si>
  <si>
    <t>CNY / HKD 当前参考汇率: 1.214706573</t>
  </si>
  <si>
    <t>总计： 5842.89 CNY/
7097.4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</si>
  <si>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</si>
  <si>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</si>
  <si>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</si>
  <si>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</si>
  <si>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</si>
  <si>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</si>
  <si>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</si>
  <si>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</si>
  <si>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</si>
  <si>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</si>
  <si>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</si>
  <si>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</si>
  <si>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</si>
  <si>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</si>
  <si>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</si>
  <si>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</si>
  <si>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</si>
  <si>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</si>
  <si>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2122801</t>
  </si>
  <si>
    <t>北京千禧大酒店</t>
  </si>
  <si>
    <t>2021-05-24</t>
  </si>
  <si>
    <t>2021-05-26</t>
  </si>
  <si>
    <t>退房日周结</t>
  </si>
  <si>
    <t>1765.80</t>
  </si>
  <si>
    <t>RMB</t>
  </si>
  <si>
    <t>0</t>
  </si>
  <si>
    <t>0.00</t>
  </si>
  <si>
    <t>携程国内直连(DD)</t>
  </si>
  <si>
    <t>2021-05-19 13:42:08</t>
  </si>
  <si>
    <t>否</t>
  </si>
  <si>
    <t>汇智国际旅游发展有限公司</t>
  </si>
  <si>
    <t>直连</t>
  </si>
  <si>
    <t>2122804</t>
  </si>
  <si>
    <t>2021-05-19 13:45:13</t>
  </si>
  <si>
    <t>2021-05-23</t>
  </si>
  <si>
    <t>2128180</t>
  </si>
  <si>
    <t>7天连锁酒店(昆明火车站民航机场大巴站店)</t>
  </si>
  <si>
    <t>232.86</t>
  </si>
  <si>
    <t>2021-05-23 09:09:28</t>
  </si>
  <si>
    <t>2021-05-25</t>
  </si>
  <si>
    <t>2130241</t>
  </si>
  <si>
    <t>7天连锁酒店(成都武侯立交外双楠店)</t>
  </si>
  <si>
    <t>150.96</t>
  </si>
  <si>
    <t>2021-05-25 00:06:04</t>
  </si>
  <si>
    <t>2130368</t>
  </si>
  <si>
    <t>7天优品酒店(广州仓边路店)</t>
  </si>
  <si>
    <t>291.20</t>
  </si>
  <si>
    <t>2021-05-25 08:12:03</t>
  </si>
  <si>
    <t>2130395</t>
  </si>
  <si>
    <t>272.48</t>
  </si>
  <si>
    <t>2021-05-25 08:44:58</t>
  </si>
  <si>
    <t>2130541</t>
  </si>
  <si>
    <t>凯里亚德酒店(南京虹桥中心店)</t>
  </si>
  <si>
    <t>476.32</t>
  </si>
  <si>
    <t>2021-05-25 11:09:50</t>
  </si>
  <si>
    <t>2130669</t>
  </si>
  <si>
    <t>7天连锁酒店（成都玉双路地铁站店）</t>
  </si>
  <si>
    <t>182.74</t>
  </si>
  <si>
    <t>2021-05-25 12:17:28</t>
  </si>
  <si>
    <t>2130793</t>
  </si>
  <si>
    <t>锦江之星(昆山人民路西街店)</t>
  </si>
  <si>
    <t>194.48</t>
  </si>
  <si>
    <t>2021-05-25 13:26:34</t>
  </si>
  <si>
    <t>2131013</t>
  </si>
  <si>
    <t>7天连锁酒店(成都宽窄巷子省医院地铁站店)</t>
  </si>
  <si>
    <t>2021-05-25 16:16:47</t>
  </si>
  <si>
    <t>2131643</t>
  </si>
  <si>
    <t>上海徐汇瑞峰酒店</t>
  </si>
  <si>
    <t>359.31</t>
  </si>
  <si>
    <t>2021-05-25 23:01:19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</si>
</sst>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10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15244538212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44340</v>
      </c>
      <c r="G2" s="5">
        <v>44342</v>
      </c>
      <c r="H2" s="4">
        <v>1</v>
      </c>
      <c r="I2" s="4">
        <v>2</v>
      </c>
      <c r="J2" s="4">
        <v>2</v>
      </c>
      <c r="K2" s="4" t="s">
        <v>28</v>
      </c>
      <c r="L2" s="4">
        <v>1765.79</v>
      </c>
      <c r="M2" s="4">
        <v>1765.79</v>
      </c>
      <c r="N2" s="4" t="s">
        <v>29</v>
      </c>
      <c r="O2" s="4" t="s">
        <v>30</v>
      </c>
      <c r="P2" s="4" t="s">
        <v>31</v>
      </c>
      <c r="Q2" s="4">
        <v>0</v>
      </c>
      <c r="R2" s="6">
        <v>44335</v>
      </c>
      <c r="S2" s="5">
        <v>44357</v>
      </c>
      <c r="T2" s="4" t="s">
        <v>32</v>
      </c>
      <c r="U2" s="4">
        <v>1765.79</v>
      </c>
      <c r="V2" s="4">
        <v>0</v>
      </c>
      <c r="W2" s="4">
        <v>0</v>
      </c>
      <c r="X2" s="4">
        <v>2122801</v>
      </c>
    </row>
    <row r="3" s="4" customFormat="1" spans="1:24">
      <c r="A3" s="4">
        <v>15244546817</v>
      </c>
      <c r="B3" s="4" t="s">
        <v>24</v>
      </c>
      <c r="C3" s="4" t="s">
        <v>25</v>
      </c>
      <c r="D3" s="4" t="s">
        <v>26</v>
      </c>
      <c r="E3" s="4" t="s">
        <v>33</v>
      </c>
      <c r="F3" s="5">
        <v>44340</v>
      </c>
      <c r="G3" s="5">
        <v>44342</v>
      </c>
      <c r="H3" s="4">
        <v>1</v>
      </c>
      <c r="I3" s="4">
        <v>2</v>
      </c>
      <c r="J3" s="4">
        <v>2</v>
      </c>
      <c r="K3" s="4" t="s">
        <v>28</v>
      </c>
      <c r="L3" s="4">
        <v>1765.79</v>
      </c>
      <c r="M3" s="4">
        <v>1765.79</v>
      </c>
      <c r="N3" s="4" t="s">
        <v>29</v>
      </c>
      <c r="O3" s="4" t="s">
        <v>30</v>
      </c>
      <c r="P3" s="4" t="s">
        <v>31</v>
      </c>
      <c r="Q3" s="4">
        <v>0</v>
      </c>
      <c r="R3" s="6">
        <v>44335</v>
      </c>
      <c r="S3" s="5">
        <v>44357</v>
      </c>
      <c r="T3" s="4" t="s">
        <v>32</v>
      </c>
      <c r="U3" s="4">
        <v>1765.79</v>
      </c>
      <c r="V3" s="4">
        <v>0</v>
      </c>
      <c r="W3" s="4">
        <v>0</v>
      </c>
      <c r="X3" s="4">
        <v>2122804</v>
      </c>
    </row>
    <row r="4" s="4" customFormat="1" spans="1:24">
      <c r="A4" s="4">
        <v>15251317010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44340</v>
      </c>
      <c r="G4" s="5">
        <v>44342</v>
      </c>
      <c r="H4" s="4">
        <v>1</v>
      </c>
      <c r="I4" s="4">
        <v>2</v>
      </c>
      <c r="J4" s="4">
        <v>2</v>
      </c>
      <c r="K4" s="4" t="s">
        <v>28</v>
      </c>
      <c r="L4" s="4">
        <v>232.86</v>
      </c>
      <c r="M4" s="4">
        <v>232.86</v>
      </c>
      <c r="N4" s="4" t="s">
        <v>36</v>
      </c>
      <c r="O4" s="4" t="s">
        <v>30</v>
      </c>
      <c r="P4" s="4" t="s">
        <v>31</v>
      </c>
      <c r="Q4" s="4">
        <v>0</v>
      </c>
      <c r="R4" s="6">
        <v>44339</v>
      </c>
      <c r="S4" s="5">
        <v>44357</v>
      </c>
      <c r="T4" s="4" t="s">
        <v>32</v>
      </c>
      <c r="U4" s="4">
        <v>232.86</v>
      </c>
      <c r="V4" s="4">
        <v>0</v>
      </c>
      <c r="W4" s="4">
        <v>0</v>
      </c>
      <c r="X4" s="4">
        <v>2128180</v>
      </c>
    </row>
    <row r="5" s="4" customFormat="1" spans="1:24">
      <c r="A5" s="4">
        <v>15253312018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44341</v>
      </c>
      <c r="G5" s="5">
        <v>44342</v>
      </c>
      <c r="H5" s="4">
        <v>1</v>
      </c>
      <c r="I5" s="4">
        <v>1</v>
      </c>
      <c r="J5" s="4">
        <v>1</v>
      </c>
      <c r="K5" s="4" t="s">
        <v>28</v>
      </c>
      <c r="L5" s="4">
        <v>150.96</v>
      </c>
      <c r="M5" s="4">
        <v>150.96</v>
      </c>
      <c r="N5" s="4" t="s">
        <v>39</v>
      </c>
      <c r="O5" s="4" t="s">
        <v>30</v>
      </c>
      <c r="P5" s="4" t="s">
        <v>31</v>
      </c>
      <c r="Q5" s="4">
        <v>0</v>
      </c>
      <c r="R5" s="6">
        <v>44341</v>
      </c>
      <c r="S5" s="5">
        <v>44357</v>
      </c>
      <c r="T5" s="4" t="s">
        <v>32</v>
      </c>
      <c r="U5" s="4">
        <v>150.96</v>
      </c>
      <c r="V5" s="4">
        <v>0</v>
      </c>
      <c r="W5" s="4">
        <v>0</v>
      </c>
      <c r="X5" s="4">
        <v>2130241</v>
      </c>
    </row>
    <row r="6" s="4" customFormat="1" spans="1:24">
      <c r="A6" s="4">
        <v>15253419961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44341</v>
      </c>
      <c r="G6" s="5">
        <v>44342</v>
      </c>
      <c r="H6" s="4">
        <v>1</v>
      </c>
      <c r="I6" s="4">
        <v>1</v>
      </c>
      <c r="J6" s="4">
        <v>1</v>
      </c>
      <c r="K6" s="4" t="s">
        <v>28</v>
      </c>
      <c r="L6" s="4">
        <v>291.2</v>
      </c>
      <c r="M6" s="4">
        <v>291.2</v>
      </c>
      <c r="N6" s="4" t="s">
        <v>42</v>
      </c>
      <c r="O6" s="4" t="s">
        <v>30</v>
      </c>
      <c r="P6" s="4" t="s">
        <v>31</v>
      </c>
      <c r="Q6" s="4">
        <v>0</v>
      </c>
      <c r="R6" s="6">
        <v>44341</v>
      </c>
      <c r="S6" s="5">
        <v>44357</v>
      </c>
      <c r="T6" s="4" t="s">
        <v>32</v>
      </c>
      <c r="U6" s="4">
        <v>291.2</v>
      </c>
      <c r="V6" s="4">
        <v>0</v>
      </c>
      <c r="W6" s="4">
        <v>0</v>
      </c>
      <c r="X6" s="4">
        <v>2130368</v>
      </c>
    </row>
    <row r="7" s="4" customFormat="1" spans="1:24">
      <c r="A7" s="4">
        <v>15253437652</v>
      </c>
      <c r="B7" s="4" t="s">
        <v>24</v>
      </c>
      <c r="C7" s="4" t="s">
        <v>25</v>
      </c>
      <c r="D7" s="4" t="s">
        <v>40</v>
      </c>
      <c r="E7" s="4" t="s">
        <v>43</v>
      </c>
      <c r="F7" s="5">
        <v>44341</v>
      </c>
      <c r="G7" s="5">
        <v>44342</v>
      </c>
      <c r="H7" s="4">
        <v>1</v>
      </c>
      <c r="I7" s="4">
        <v>1</v>
      </c>
      <c r="J7" s="4">
        <v>1</v>
      </c>
      <c r="K7" s="4" t="s">
        <v>28</v>
      </c>
      <c r="L7" s="4">
        <v>272.48</v>
      </c>
      <c r="M7" s="4">
        <v>272.48</v>
      </c>
      <c r="N7" s="4" t="s">
        <v>44</v>
      </c>
      <c r="O7" s="4" t="s">
        <v>30</v>
      </c>
      <c r="P7" s="4" t="s">
        <v>31</v>
      </c>
      <c r="Q7" s="4">
        <v>0</v>
      </c>
      <c r="R7" s="6">
        <v>44341</v>
      </c>
      <c r="S7" s="5">
        <v>44357</v>
      </c>
      <c r="T7" s="4" t="s">
        <v>32</v>
      </c>
      <c r="U7" s="4">
        <v>272.48</v>
      </c>
      <c r="V7" s="4">
        <v>0</v>
      </c>
      <c r="W7" s="4">
        <v>0</v>
      </c>
      <c r="X7" s="4">
        <v>2130395</v>
      </c>
    </row>
    <row r="8" s="4" customFormat="1" spans="1:24">
      <c r="A8" s="4">
        <v>15253565310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44341</v>
      </c>
      <c r="G8" s="5">
        <v>44342</v>
      </c>
      <c r="H8" s="4">
        <v>1</v>
      </c>
      <c r="I8" s="4">
        <v>1</v>
      </c>
      <c r="J8" s="4">
        <v>1</v>
      </c>
      <c r="K8" s="4" t="s">
        <v>28</v>
      </c>
      <c r="L8" s="4">
        <v>476.32</v>
      </c>
      <c r="M8" s="4">
        <v>476.32</v>
      </c>
      <c r="N8" s="4" t="s">
        <v>47</v>
      </c>
      <c r="O8" s="4" t="s">
        <v>30</v>
      </c>
      <c r="P8" s="4" t="s">
        <v>31</v>
      </c>
      <c r="Q8" s="4">
        <v>0</v>
      </c>
      <c r="R8" s="6">
        <v>44341</v>
      </c>
      <c r="S8" s="5">
        <v>44357</v>
      </c>
      <c r="T8" s="4" t="s">
        <v>32</v>
      </c>
      <c r="U8" s="4">
        <v>476.32</v>
      </c>
      <c r="V8" s="4">
        <v>0</v>
      </c>
      <c r="W8" s="4">
        <v>0</v>
      </c>
      <c r="X8" s="4">
        <v>2130541</v>
      </c>
    </row>
    <row r="9" s="4" customFormat="1" spans="1:24">
      <c r="A9" s="4">
        <v>15253647043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44341</v>
      </c>
      <c r="G9" s="5">
        <v>44342</v>
      </c>
      <c r="H9" s="4">
        <v>1</v>
      </c>
      <c r="I9" s="4">
        <v>1</v>
      </c>
      <c r="J9" s="4">
        <v>1</v>
      </c>
      <c r="K9" s="4" t="s">
        <v>28</v>
      </c>
      <c r="L9" s="4">
        <v>182.74</v>
      </c>
      <c r="M9" s="4">
        <v>182.74</v>
      </c>
      <c r="N9" s="4" t="s">
        <v>50</v>
      </c>
      <c r="O9" s="4" t="s">
        <v>30</v>
      </c>
      <c r="P9" s="4" t="s">
        <v>31</v>
      </c>
      <c r="Q9" s="4">
        <v>0</v>
      </c>
      <c r="R9" s="6">
        <v>44341</v>
      </c>
      <c r="S9" s="5">
        <v>44357</v>
      </c>
      <c r="T9" s="4" t="s">
        <v>32</v>
      </c>
      <c r="U9" s="4">
        <v>182.74</v>
      </c>
      <c r="V9" s="4">
        <v>0</v>
      </c>
      <c r="W9" s="4">
        <v>0</v>
      </c>
      <c r="X9" s="4">
        <v>2130669</v>
      </c>
    </row>
    <row r="10" s="4" customFormat="1" spans="1:24">
      <c r="A10" s="4">
        <v>15253732819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44341</v>
      </c>
      <c r="G10" s="5">
        <v>44342</v>
      </c>
      <c r="H10" s="4">
        <v>1</v>
      </c>
      <c r="I10" s="4">
        <v>1</v>
      </c>
      <c r="J10" s="4">
        <v>1</v>
      </c>
      <c r="K10" s="4" t="s">
        <v>28</v>
      </c>
      <c r="L10" s="4">
        <v>194.48</v>
      </c>
      <c r="M10" s="4">
        <v>194.48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44341</v>
      </c>
      <c r="S10" s="5">
        <v>44357</v>
      </c>
      <c r="T10" s="4" t="s">
        <v>32</v>
      </c>
      <c r="U10" s="4">
        <v>194.48</v>
      </c>
      <c r="V10" s="4">
        <v>0</v>
      </c>
      <c r="W10" s="4">
        <v>0</v>
      </c>
      <c r="X10" s="4">
        <v>2130793</v>
      </c>
    </row>
    <row r="11" s="4" customFormat="1" spans="1:24">
      <c r="A11" s="4">
        <v>15253923469</v>
      </c>
      <c r="B11" s="4" t="s">
        <v>24</v>
      </c>
      <c r="C11" s="4" t="s">
        <v>25</v>
      </c>
      <c r="D11" s="4" t="s">
        <v>54</v>
      </c>
      <c r="E11" s="4" t="s">
        <v>35</v>
      </c>
      <c r="F11" s="5">
        <v>44341</v>
      </c>
      <c r="G11" s="5">
        <v>44342</v>
      </c>
      <c r="H11" s="4">
        <v>1</v>
      </c>
      <c r="I11" s="4">
        <v>1</v>
      </c>
      <c r="J11" s="4">
        <v>1</v>
      </c>
      <c r="K11" s="4" t="s">
        <v>28</v>
      </c>
      <c r="L11" s="4">
        <v>150.96</v>
      </c>
      <c r="M11" s="4">
        <v>150.96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44341</v>
      </c>
      <c r="S11" s="5">
        <v>44357</v>
      </c>
      <c r="T11" s="4" t="s">
        <v>32</v>
      </c>
      <c r="U11" s="4">
        <v>150.96</v>
      </c>
      <c r="V11" s="4">
        <v>0</v>
      </c>
      <c r="W11" s="4">
        <v>0</v>
      </c>
      <c r="X11" s="4">
        <v>2131013</v>
      </c>
    </row>
    <row r="12" s="4" customFormat="1" spans="1:24">
      <c r="A12" s="4">
        <v>15254429865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44341</v>
      </c>
      <c r="G12" s="5">
        <v>44342</v>
      </c>
      <c r="H12" s="4">
        <v>1</v>
      </c>
      <c r="I12" s="4">
        <v>1</v>
      </c>
      <c r="J12" s="4">
        <v>1</v>
      </c>
      <c r="K12" s="4" t="s">
        <v>28</v>
      </c>
      <c r="L12" s="4">
        <v>359.31</v>
      </c>
      <c r="M12" s="4">
        <v>359.31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44341</v>
      </c>
      <c r="S12" s="5">
        <v>44357</v>
      </c>
      <c r="T12" s="4" t="s">
        <v>32</v>
      </c>
      <c r="U12" s="4">
        <v>359.31</v>
      </c>
      <c r="V12" s="4">
        <v>0</v>
      </c>
      <c r="W12" s="4">
        <v>0</v>
      </c>
      <c r="X12" s="4">
        <v>2131643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32" sqref="E32"/>
    </sheetView>
  </sheetViews>
  <sheetFormatPr defaultColWidth="9" defaultRowHeight="13.5"/>
  <cols>
    <col min="1" max="1" width="13.125" style="4" customWidth="1"/>
    <col min="2" max="2" width="10.375" style="4"/>
    <col min="3" max="3" width="10" style="4" customWidth="1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15244538212</v>
      </c>
      <c r="B2" s="5">
        <v>44340</v>
      </c>
      <c r="C2" s="5">
        <v>44342</v>
      </c>
      <c r="D2" s="4">
        <v>1765.79</v>
      </c>
      <c r="E2" s="4" t="str">
        <f>VLOOKUP(A2,HOP!A:L,12,0)</f>
        <v>1765.80</v>
      </c>
      <c r="F2" s="4" t="str">
        <f>VLOOKUP(A2,HOP!A:C,3,0)</f>
        <v>2122801</v>
      </c>
      <c r="G2" s="4">
        <f>D2-E2</f>
        <v>-0.00999999999999091</v>
      </c>
      <c r="H2" s="4" t="str">
        <f>$H$1&amp;F2</f>
        <v>，2122801</v>
      </c>
      <c r="I2" s="4" t="str">
        <f>VLOOKUP(A2,HOP!A:T,20,0)</f>
        <v>直连</v>
      </c>
    </row>
    <row r="3" s="4" customFormat="1" spans="1:9">
      <c r="A3" s="4">
        <v>15244546817</v>
      </c>
      <c r="B3" s="5">
        <v>44340</v>
      </c>
      <c r="C3" s="5">
        <v>44342</v>
      </c>
      <c r="D3" s="4">
        <v>1765.79</v>
      </c>
      <c r="E3" s="4" t="str">
        <f>VLOOKUP(A3,HOP!A:L,12,0)</f>
        <v>1765.80</v>
      </c>
      <c r="F3" s="4" t="str">
        <f>VLOOKUP(A3,HOP!A:C,3,0)</f>
        <v>2122804</v>
      </c>
      <c r="G3" s="4">
        <f t="shared" ref="G3:G12" si="0">D3-E3</f>
        <v>-0.00999999999999091</v>
      </c>
      <c r="H3" s="4" t="str">
        <f t="shared" ref="H3:H12" si="1">$H$1&amp;F3</f>
        <v>，2122804</v>
      </c>
      <c r="I3" s="4" t="str">
        <f>VLOOKUP(A3,HOP!A:T,20,0)</f>
        <v>直连</v>
      </c>
    </row>
    <row r="4" s="4" customFormat="1" spans="1:9">
      <c r="A4" s="4">
        <v>15251317010</v>
      </c>
      <c r="B4" s="5">
        <v>44340</v>
      </c>
      <c r="C4" s="5">
        <v>44342</v>
      </c>
      <c r="D4" s="4">
        <v>232.86</v>
      </c>
      <c r="E4" s="4" t="str">
        <f>VLOOKUP(A4,HOP!A:L,12,0)</f>
        <v>232.86</v>
      </c>
      <c r="F4" s="4" t="str">
        <f>VLOOKUP(A4,HOP!A:C,3,0)</f>
        <v>2128180</v>
      </c>
      <c r="G4" s="4">
        <f t="shared" si="0"/>
        <v>0</v>
      </c>
      <c r="H4" s="4" t="str">
        <f t="shared" si="1"/>
        <v>，2128180</v>
      </c>
      <c r="I4" s="4" t="str">
        <f>VLOOKUP(A4,HOP!A:T,20,0)</f>
        <v>直连</v>
      </c>
    </row>
    <row r="5" s="4" customFormat="1" spans="1:9">
      <c r="A5" s="4">
        <v>15253312018</v>
      </c>
      <c r="B5" s="5">
        <v>44341</v>
      </c>
      <c r="C5" s="5">
        <v>44342</v>
      </c>
      <c r="D5" s="4">
        <v>150.96</v>
      </c>
      <c r="E5" s="4" t="str">
        <f>VLOOKUP(A5,HOP!A:L,12,0)</f>
        <v>150.96</v>
      </c>
      <c r="F5" s="4" t="str">
        <f>VLOOKUP(A5,HOP!A:C,3,0)</f>
        <v>2130241</v>
      </c>
      <c r="G5" s="4">
        <f t="shared" si="0"/>
        <v>0</v>
      </c>
      <c r="H5" s="4" t="str">
        <f t="shared" si="1"/>
        <v>，2130241</v>
      </c>
      <c r="I5" s="4" t="str">
        <f>VLOOKUP(A5,HOP!A:T,20,0)</f>
        <v>直连</v>
      </c>
    </row>
    <row r="6" s="4" customFormat="1" spans="1:9">
      <c r="A6" s="4">
        <v>15253419961</v>
      </c>
      <c r="B6" s="5">
        <v>44341</v>
      </c>
      <c r="C6" s="5">
        <v>44342</v>
      </c>
      <c r="D6" s="4">
        <v>291.2</v>
      </c>
      <c r="E6" s="4" t="str">
        <f>VLOOKUP(A6,HOP!A:L,12,0)</f>
        <v>291.20</v>
      </c>
      <c r="F6" s="4" t="str">
        <f>VLOOKUP(A6,HOP!A:C,3,0)</f>
        <v>2130368</v>
      </c>
      <c r="G6" s="4">
        <f t="shared" si="0"/>
        <v>0</v>
      </c>
      <c r="H6" s="4" t="str">
        <f t="shared" si="1"/>
        <v>，2130368</v>
      </c>
      <c r="I6" s="4" t="str">
        <f>VLOOKUP(A6,HOP!A:T,20,0)</f>
        <v>直连</v>
      </c>
    </row>
    <row r="7" s="4" customFormat="1" spans="1:9">
      <c r="A7" s="4">
        <v>15253437652</v>
      </c>
      <c r="B7" s="5">
        <v>44341</v>
      </c>
      <c r="C7" s="5">
        <v>44342</v>
      </c>
      <c r="D7" s="4">
        <v>272.48</v>
      </c>
      <c r="E7" s="4" t="str">
        <f>VLOOKUP(A7,HOP!A:L,12,0)</f>
        <v>272.48</v>
      </c>
      <c r="F7" s="4" t="str">
        <f>VLOOKUP(A7,HOP!A:C,3,0)</f>
        <v>2130395</v>
      </c>
      <c r="G7" s="4">
        <f t="shared" si="0"/>
        <v>0</v>
      </c>
      <c r="H7" s="4" t="str">
        <f t="shared" si="1"/>
        <v>，2130395</v>
      </c>
      <c r="I7" s="4" t="str">
        <f>VLOOKUP(A7,HOP!A:T,20,0)</f>
        <v>直连</v>
      </c>
    </row>
    <row r="8" s="4" customFormat="1" spans="1:9">
      <c r="A8" s="4">
        <v>15253565310</v>
      </c>
      <c r="B8" s="5">
        <v>44341</v>
      </c>
      <c r="C8" s="5">
        <v>44342</v>
      </c>
      <c r="D8" s="4">
        <v>476.32</v>
      </c>
      <c r="E8" s="4" t="str">
        <f>VLOOKUP(A8,HOP!A:L,12,0)</f>
        <v>476.32</v>
      </c>
      <c r="F8" s="4" t="str">
        <f>VLOOKUP(A8,HOP!A:C,3,0)</f>
        <v>2130541</v>
      </c>
      <c r="G8" s="4">
        <f t="shared" si="0"/>
        <v>0</v>
      </c>
      <c r="H8" s="4" t="str">
        <f t="shared" si="1"/>
        <v>，2130541</v>
      </c>
      <c r="I8" s="4" t="str">
        <f>VLOOKUP(A8,HOP!A:T,20,0)</f>
        <v>直连</v>
      </c>
    </row>
    <row r="9" s="4" customFormat="1" spans="1:9">
      <c r="A9" s="4">
        <v>15253647043</v>
      </c>
      <c r="B9" s="5">
        <v>44341</v>
      </c>
      <c r="C9" s="5">
        <v>44342</v>
      </c>
      <c r="D9" s="4">
        <v>182.74</v>
      </c>
      <c r="E9" s="4" t="str">
        <f>VLOOKUP(A9,HOP!A:L,12,0)</f>
        <v>182.74</v>
      </c>
      <c r="F9" s="4" t="str">
        <f>VLOOKUP(A9,HOP!A:C,3,0)</f>
        <v>2130669</v>
      </c>
      <c r="G9" s="4">
        <f t="shared" si="0"/>
        <v>0</v>
      </c>
      <c r="H9" s="4" t="str">
        <f t="shared" si="1"/>
        <v>，2130669</v>
      </c>
      <c r="I9" s="4" t="str">
        <f>VLOOKUP(A9,HOP!A:T,20,0)</f>
        <v>直连</v>
      </c>
    </row>
    <row r="10" s="4" customFormat="1" spans="1:9">
      <c r="A10" s="4">
        <v>15253732819</v>
      </c>
      <c r="B10" s="5">
        <v>44341</v>
      </c>
      <c r="C10" s="5">
        <v>44342</v>
      </c>
      <c r="D10" s="4">
        <v>194.48</v>
      </c>
      <c r="E10" s="4" t="str">
        <f>VLOOKUP(A10,HOP!A:L,12,0)</f>
        <v>194.48</v>
      </c>
      <c r="F10" s="4" t="str">
        <f>VLOOKUP(A10,HOP!A:C,3,0)</f>
        <v>2130793</v>
      </c>
      <c r="G10" s="4">
        <f t="shared" si="0"/>
        <v>0</v>
      </c>
      <c r="H10" s="4" t="str">
        <f t="shared" si="1"/>
        <v>，2130793</v>
      </c>
      <c r="I10" s="4" t="str">
        <f>VLOOKUP(A10,HOP!A:T,20,0)</f>
        <v>直连</v>
      </c>
    </row>
    <row r="11" s="4" customFormat="1" spans="1:9">
      <c r="A11" s="4">
        <v>15253923469</v>
      </c>
      <c r="B11" s="5">
        <v>44341</v>
      </c>
      <c r="C11" s="5">
        <v>44342</v>
      </c>
      <c r="D11" s="4">
        <v>150.96</v>
      </c>
      <c r="E11" s="4" t="str">
        <f>VLOOKUP(A11,HOP!A:L,12,0)</f>
        <v>150.96</v>
      </c>
      <c r="F11" s="4" t="str">
        <f>VLOOKUP(A11,HOP!A:C,3,0)</f>
        <v>2131013</v>
      </c>
      <c r="G11" s="4">
        <f t="shared" si="0"/>
        <v>0</v>
      </c>
      <c r="H11" s="4" t="str">
        <f t="shared" si="1"/>
        <v>，2131013</v>
      </c>
      <c r="I11" s="4" t="str">
        <f>VLOOKUP(A11,HOP!A:T,20,0)</f>
        <v>直连</v>
      </c>
    </row>
    <row r="12" s="4" customFormat="1" spans="1:9">
      <c r="A12" s="4">
        <v>15254429865</v>
      </c>
      <c r="B12" s="5">
        <v>44341</v>
      </c>
      <c r="C12" s="5">
        <v>44342</v>
      </c>
      <c r="D12" s="4">
        <v>359.31</v>
      </c>
      <c r="E12" s="4" t="str">
        <f>VLOOKUP(A12,HOP!A:L,12,0)</f>
        <v>359.31</v>
      </c>
      <c r="F12" s="4" t="str">
        <f>VLOOKUP(A12,HOP!A:C,3,0)</f>
        <v>2131643</v>
      </c>
      <c r="G12" s="4">
        <f t="shared" si="0"/>
        <v>0</v>
      </c>
      <c r="H12" s="4" t="str">
        <f t="shared" si="1"/>
        <v>，2131643</v>
      </c>
      <c r="I12" s="4" t="str">
        <f>VLOOKUP(A12,HOP!A:T,20,0)</f>
        <v>直连</v>
      </c>
    </row>
    <row r="14" spans="4:4">
      <c r="D14" s="4">
        <f>SUM(D2:D13)</f>
        <v>5842.89</v>
      </c>
    </row>
    <row r="18" spans="1:1">
      <c r="A18" s="4" t="s">
        <v>60</v>
      </c>
    </row>
    <row r="19" spans="1:1">
      <c r="A19" s="4" t="s">
        <v>61</v>
      </c>
    </row>
    <row r="20" spans="1:1">
      <c r="A20" s="4" t="s">
        <v>62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15244538212</v>
      </c>
      <c r="B2" s="1" t="s">
        <v>80</v>
      </c>
      <c r="C2" s="1" t="s">
        <v>81</v>
      </c>
      <c r="D2" s="1" t="s">
        <v>82</v>
      </c>
      <c r="E2" s="1" t="s">
        <v>29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15244546817</v>
      </c>
      <c r="B3" s="1" t="s">
        <v>80</v>
      </c>
      <c r="C3" s="1" t="s">
        <v>95</v>
      </c>
      <c r="D3" s="1" t="s">
        <v>82</v>
      </c>
      <c r="E3" s="1" t="s">
        <v>29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86</v>
      </c>
      <c r="L3" s="1" t="s">
        <v>86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96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15251317010</v>
      </c>
      <c r="B4" s="1" t="s">
        <v>97</v>
      </c>
      <c r="C4" s="1" t="s">
        <v>98</v>
      </c>
      <c r="D4" s="1" t="s">
        <v>99</v>
      </c>
      <c r="E4" s="1" t="s">
        <v>36</v>
      </c>
      <c r="F4" s="1" t="s">
        <v>83</v>
      </c>
      <c r="G4" s="1" t="s">
        <v>84</v>
      </c>
      <c r="H4" s="1" t="s">
        <v>85</v>
      </c>
      <c r="I4" s="1" t="s">
        <v>100</v>
      </c>
      <c r="J4" s="1" t="s">
        <v>87</v>
      </c>
      <c r="K4" s="1" t="s">
        <v>100</v>
      </c>
      <c r="L4" s="1" t="s">
        <v>100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101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15253312018</v>
      </c>
      <c r="B5" s="1" t="s">
        <v>102</v>
      </c>
      <c r="C5" s="1" t="s">
        <v>103</v>
      </c>
      <c r="D5" s="1" t="s">
        <v>104</v>
      </c>
      <c r="E5" s="1" t="s">
        <v>39</v>
      </c>
      <c r="F5" s="1" t="s">
        <v>102</v>
      </c>
      <c r="G5" s="1" t="s">
        <v>84</v>
      </c>
      <c r="H5" s="1" t="s">
        <v>85</v>
      </c>
      <c r="I5" s="1" t="s">
        <v>105</v>
      </c>
      <c r="J5" s="1" t="s">
        <v>87</v>
      </c>
      <c r="K5" s="1" t="s">
        <v>105</v>
      </c>
      <c r="L5" s="1" t="s">
        <v>105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106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15253419961</v>
      </c>
      <c r="B6" s="1" t="s">
        <v>102</v>
      </c>
      <c r="C6" s="1" t="s">
        <v>107</v>
      </c>
      <c r="D6" s="1" t="s">
        <v>108</v>
      </c>
      <c r="E6" s="1" t="s">
        <v>42</v>
      </c>
      <c r="F6" s="1" t="s">
        <v>102</v>
      </c>
      <c r="G6" s="1" t="s">
        <v>84</v>
      </c>
      <c r="H6" s="1" t="s">
        <v>85</v>
      </c>
      <c r="I6" s="1" t="s">
        <v>109</v>
      </c>
      <c r="J6" s="1" t="s">
        <v>87</v>
      </c>
      <c r="K6" s="1" t="s">
        <v>109</v>
      </c>
      <c r="L6" s="1" t="s">
        <v>109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110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15253437652</v>
      </c>
      <c r="B7" s="1" t="s">
        <v>102</v>
      </c>
      <c r="C7" s="1" t="s">
        <v>111</v>
      </c>
      <c r="D7" s="1" t="s">
        <v>108</v>
      </c>
      <c r="E7" s="1" t="s">
        <v>44</v>
      </c>
      <c r="F7" s="1" t="s">
        <v>102</v>
      </c>
      <c r="G7" s="1" t="s">
        <v>84</v>
      </c>
      <c r="H7" s="1" t="s">
        <v>85</v>
      </c>
      <c r="I7" s="1" t="s">
        <v>112</v>
      </c>
      <c r="J7" s="1" t="s">
        <v>87</v>
      </c>
      <c r="K7" s="1" t="s">
        <v>112</v>
      </c>
      <c r="L7" s="1" t="s">
        <v>112</v>
      </c>
      <c r="M7" s="1" t="s">
        <v>88</v>
      </c>
      <c r="N7" s="1" t="s">
        <v>88</v>
      </c>
      <c r="O7" s="1" t="s">
        <v>89</v>
      </c>
      <c r="P7" s="1" t="s">
        <v>90</v>
      </c>
      <c r="Q7" s="1" t="s">
        <v>113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15253565310</v>
      </c>
      <c r="B8" s="1" t="s">
        <v>102</v>
      </c>
      <c r="C8" s="1" t="s">
        <v>114</v>
      </c>
      <c r="D8" s="1" t="s">
        <v>115</v>
      </c>
      <c r="E8" s="1" t="s">
        <v>47</v>
      </c>
      <c r="F8" s="1" t="s">
        <v>102</v>
      </c>
      <c r="G8" s="1" t="s">
        <v>84</v>
      </c>
      <c r="H8" s="1" t="s">
        <v>85</v>
      </c>
      <c r="I8" s="1" t="s">
        <v>116</v>
      </c>
      <c r="J8" s="1" t="s">
        <v>87</v>
      </c>
      <c r="K8" s="1" t="s">
        <v>116</v>
      </c>
      <c r="L8" s="1" t="s">
        <v>116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117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15253647043</v>
      </c>
      <c r="B9" s="1" t="s">
        <v>102</v>
      </c>
      <c r="C9" s="1" t="s">
        <v>118</v>
      </c>
      <c r="D9" s="1" t="s">
        <v>119</v>
      </c>
      <c r="E9" s="1" t="s">
        <v>50</v>
      </c>
      <c r="F9" s="1" t="s">
        <v>102</v>
      </c>
      <c r="G9" s="1" t="s">
        <v>84</v>
      </c>
      <c r="H9" s="1" t="s">
        <v>85</v>
      </c>
      <c r="I9" s="1" t="s">
        <v>120</v>
      </c>
      <c r="J9" s="1" t="s">
        <v>87</v>
      </c>
      <c r="K9" s="1" t="s">
        <v>120</v>
      </c>
      <c r="L9" s="1" t="s">
        <v>120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121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15253732819</v>
      </c>
      <c r="B10" s="1" t="s">
        <v>102</v>
      </c>
      <c r="C10" s="1" t="s">
        <v>122</v>
      </c>
      <c r="D10" s="1" t="s">
        <v>123</v>
      </c>
      <c r="E10" s="1" t="s">
        <v>53</v>
      </c>
      <c r="F10" s="1" t="s">
        <v>102</v>
      </c>
      <c r="G10" s="1" t="s">
        <v>84</v>
      </c>
      <c r="H10" s="1" t="s">
        <v>85</v>
      </c>
      <c r="I10" s="1" t="s">
        <v>124</v>
      </c>
      <c r="J10" s="1" t="s">
        <v>87</v>
      </c>
      <c r="K10" s="1" t="s">
        <v>124</v>
      </c>
      <c r="L10" s="1" t="s">
        <v>124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125</v>
      </c>
      <c r="R10" s="1" t="s">
        <v>92</v>
      </c>
      <c r="S10" s="1" t="s">
        <v>93</v>
      </c>
      <c r="T10" s="1" t="s">
        <v>94</v>
      </c>
    </row>
    <row r="11" s="1" customFormat="1" spans="1:20">
      <c r="A11" s="3">
        <v>15253923469</v>
      </c>
      <c r="B11" s="1" t="s">
        <v>102</v>
      </c>
      <c r="C11" s="1" t="s">
        <v>126</v>
      </c>
      <c r="D11" s="1" t="s">
        <v>127</v>
      </c>
      <c r="E11" s="1" t="s">
        <v>55</v>
      </c>
      <c r="F11" s="1" t="s">
        <v>102</v>
      </c>
      <c r="G11" s="1" t="s">
        <v>84</v>
      </c>
      <c r="H11" s="1" t="s">
        <v>85</v>
      </c>
      <c r="I11" s="1" t="s">
        <v>105</v>
      </c>
      <c r="J11" s="1" t="s">
        <v>87</v>
      </c>
      <c r="K11" s="1" t="s">
        <v>105</v>
      </c>
      <c r="L11" s="1" t="s">
        <v>105</v>
      </c>
      <c r="M11" s="1" t="s">
        <v>88</v>
      </c>
      <c r="N11" s="1" t="s">
        <v>88</v>
      </c>
      <c r="O11" s="1" t="s">
        <v>89</v>
      </c>
      <c r="P11" s="1" t="s">
        <v>90</v>
      </c>
      <c r="Q11" s="1" t="s">
        <v>128</v>
      </c>
      <c r="R11" s="1" t="s">
        <v>92</v>
      </c>
      <c r="S11" s="1" t="s">
        <v>93</v>
      </c>
      <c r="T11" s="1" t="s">
        <v>94</v>
      </c>
    </row>
    <row r="12" s="1" customFormat="1" spans="1:20">
      <c r="A12" s="3">
        <v>15254429865</v>
      </c>
      <c r="B12" s="1" t="s">
        <v>102</v>
      </c>
      <c r="C12" s="1" t="s">
        <v>129</v>
      </c>
      <c r="D12" s="1" t="s">
        <v>130</v>
      </c>
      <c r="E12" s="1" t="s">
        <v>58</v>
      </c>
      <c r="F12" s="1" t="s">
        <v>102</v>
      </c>
      <c r="G12" s="1" t="s">
        <v>84</v>
      </c>
      <c r="H12" s="1" t="s">
        <v>85</v>
      </c>
      <c r="I12" s="1" t="s">
        <v>131</v>
      </c>
      <c r="J12" s="1" t="s">
        <v>87</v>
      </c>
      <c r="K12" s="1" t="s">
        <v>131</v>
      </c>
      <c r="L12" s="1" t="s">
        <v>131</v>
      </c>
      <c r="M12" s="1" t="s">
        <v>88</v>
      </c>
      <c r="N12" s="1" t="s">
        <v>88</v>
      </c>
      <c r="O12" s="1" t="s">
        <v>89</v>
      </c>
      <c r="P12" s="1" t="s">
        <v>90</v>
      </c>
      <c r="Q12" s="1" t="s">
        <v>132</v>
      </c>
      <c r="R12" s="1" t="s">
        <v>92</v>
      </c>
      <c r="S12" s="1" t="s">
        <v>93</v>
      </c>
      <c r="T12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2021-06-10T01:17:57Z</dcterms:created>
  <dcterms:modified xsi:type="dcterms:W3CDTF">2021-06-10T01:22:45Z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0D59275C7CA24795BAD8919B4C926577</vt:lpwstr>
  </property>
  <property fmtid="{D5CDD505-2E9C-101B-9397-08002B2CF9AE}" pid="3" name="KSOProductBuildVer">
    <vt:lpwstr>2052-11.1.0.10495</vt:lpwstr>
  </property>
</Properties>
</file>