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<sst xmlns="http://schemas.openxmlformats.org/spreadsheetml/2006/main" count="304" uniqueCount="125">
  <si>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</si>
  <si>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</si>
  <si>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</si>
  <si>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</si>
  <si>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</si>
  <si>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</si>
  <si>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</si>
  <si>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</si>
  <si>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</si>
  <si>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</si>
  <si>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</si>
  <si>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</si>
  <si>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</si>
  <si>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</si>
  <si>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</si>
  <si>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</si>
  <si>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</si>
  <si>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</si>
  <si>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</si>
  <si>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</si>
  <si>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</si>
  <si>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</si>
  <si>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</si>
  <si>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</si>
  <si>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</si>
  <si>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</si>
  <si>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[淮安]淮安富力万达嘉华酒店(68299716)</t>
  </si>
  <si>
    <t>豪华大床房&lt;内宾&gt;&lt;双人入住&gt;&lt;预付&gt;&lt;双早&gt;</t>
  </si>
  <si>
    <t>CNY</t>
  </si>
  <si>
    <t>曾小辉</t>
  </si>
  <si>
    <t>CA363210611CNY</t>
  </si>
  <si>
    <t>未提现</t>
  </si>
  <si>
    <t>携程开票</t>
  </si>
  <si>
    <t>[珠海]7天连锁酒店(珠海斗门大信新都汇步行街店)(67321918)</t>
  </si>
  <si>
    <t>大床房&lt;双人入住&gt;&lt;内宾&gt;&lt;预付&gt;&lt;无早&gt;</t>
  </si>
  <si>
    <t>赵小君</t>
  </si>
  <si>
    <t>[成都]7天连锁酒店(成都玉双路地铁站店)(69319775)</t>
  </si>
  <si>
    <t>高级大床房&lt;双人入住&gt;&lt;内宾&gt;&lt;预付&gt;&lt;无早&gt;</t>
  </si>
  <si>
    <t>韩建鹏</t>
  </si>
  <si>
    <t>[福州]锦江之星风尚(福州宜家鼓山店)(69331716)</t>
  </si>
  <si>
    <t>商务房A&lt;内宾&gt;&lt;双人入住&gt;&lt;预付&gt;&lt;无早&gt;</t>
  </si>
  <si>
    <t>张剑华</t>
  </si>
  <si>
    <t>[成都]7天连锁酒店(成都宽窄巷子省医院地铁站店)(67322496)</t>
  </si>
  <si>
    <t>文学良</t>
  </si>
  <si>
    <t>[成都]7天连锁酒店(成都春熙路步行街店)(69304739)</t>
  </si>
  <si>
    <t>自主大床房&lt;双人入住&gt;&lt;内宾&gt;&lt;预付&gt;&lt;无早&gt;</t>
  </si>
  <si>
    <t>孙道国</t>
  </si>
  <si>
    <t>[上海]上海新黄浦酒店公寓(17096337)</t>
  </si>
  <si>
    <t>二房一厅&lt;双人入住&gt;&lt;内宾&gt;&lt;预付&gt;&lt;无早&gt;</t>
  </si>
  <si>
    <t>于鹏</t>
  </si>
  <si>
    <t>[兰州]7天连锁酒店(兰州南关十字店)(67322258)</t>
  </si>
  <si>
    <t>自主大床房&lt;内宾&gt;&lt;双人入住&gt;&lt;预付&gt;&lt;无早&gt;</t>
  </si>
  <si>
    <t>崔海栋</t>
  </si>
  <si>
    <t>[广州]广东南洋长胜酒店(67324848)</t>
  </si>
  <si>
    <t>卢浮宫标准大床房&lt;双人入住&gt;&lt;内宾&gt;&lt;预付&gt;&lt;无早&gt;</t>
  </si>
  <si>
    <t>张慧</t>
  </si>
  <si>
    <t>，</t>
  </si>
  <si>
    <t>A210611094051481</t>
  </si>
  <si>
    <t>CNY / HKD 当前参考汇率: 1.215179665</t>
  </si>
  <si>
    <t>总计： 2634.35 CNY/
3201.21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</si>
  <si>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</si>
  <si>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</si>
  <si>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</si>
  <si>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</si>
  <si>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</si>
  <si>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</si>
  <si>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</si>
  <si>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</si>
  <si>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</si>
  <si>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</si>
  <si>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</si>
  <si>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</si>
  <si>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</si>
  <si>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</si>
  <si>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</si>
  <si>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</si>
  <si>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</si>
  <si>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2021-05-26</t>
  </si>
  <si>
    <t>2133097</t>
  </si>
  <si>
    <t>广东南洋长胜酒店</t>
  </si>
  <si>
    <t>2021-05-27</t>
  </si>
  <si>
    <t>退房日周结</t>
  </si>
  <si>
    <t>333.04</t>
  </si>
  <si>
    <t>RMB</t>
  </si>
  <si>
    <t>0</t>
  </si>
  <si>
    <t>0.00</t>
  </si>
  <si>
    <t>携程国内直连(DD)</t>
  </si>
  <si>
    <t>2021-05-26 23:17:46</t>
  </si>
  <si>
    <t>否</t>
  </si>
  <si>
    <t>汇智国际旅游发展有限公司</t>
  </si>
  <si>
    <t>直连</t>
  </si>
  <si>
    <t>2133039</t>
  </si>
  <si>
    <t>7天连锁酒店(兰州南关十字店)</t>
  </si>
  <si>
    <t>130.00</t>
  </si>
  <si>
    <t>2021-05-26 22:39:13</t>
  </si>
  <si>
    <t>2133035</t>
  </si>
  <si>
    <t>上海新黄浦酒店公寓</t>
  </si>
  <si>
    <t>613.31</t>
  </si>
  <si>
    <t>2021-05-26 22:36:31</t>
  </si>
  <si>
    <t>2132908</t>
  </si>
  <si>
    <t>7天连锁酒店(成都春熙路步行街店)</t>
  </si>
  <si>
    <t>140.40</t>
  </si>
  <si>
    <t>2021-05-26 21:22:48</t>
  </si>
  <si>
    <t>2132653</t>
  </si>
  <si>
    <t>7天连锁酒店(成都宽窄巷子省医院地铁站店)</t>
  </si>
  <si>
    <t>155.36</t>
  </si>
  <si>
    <t>2021-05-26 19:01:11</t>
  </si>
  <si>
    <t>2132482</t>
  </si>
  <si>
    <t>锦江之星风尚(福州福马路鼓山店)</t>
  </si>
  <si>
    <t>227.55</t>
  </si>
  <si>
    <t>2021-05-26 17:29:35</t>
  </si>
  <si>
    <t>2132080</t>
  </si>
  <si>
    <t>7天连锁酒店（成都玉双路地铁站店）</t>
  </si>
  <si>
    <t>155.10</t>
  </si>
  <si>
    <t>2021-05-26 12:24:46</t>
  </si>
  <si>
    <t>2021-05-25</t>
  </si>
  <si>
    <t>2130475</t>
  </si>
  <si>
    <t>7天连锁酒店(珠海斗门大信新都汇步行街店)</t>
  </si>
  <si>
    <t>260.00</t>
  </si>
  <si>
    <t>2021-05-25 10:07:18</t>
  </si>
  <si>
    <t>2021-05-24</t>
  </si>
  <si>
    <t>2129312</t>
  </si>
  <si>
    <t>淮安富力万达嘉华酒店</t>
  </si>
  <si>
    <t>619.59</t>
  </si>
  <si>
    <t>2021-05-24 11:13:27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</si>
</sst>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1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2" borderId="6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28" borderId="7" applyNumberFormat="0" applyAlignment="0" applyProtection="0">
      <alignment vertical="center"/>
    </xf>
    <xf numFmtId="0" fontId="20" fillId="28" borderId="3" applyNumberFormat="0" applyAlignment="0" applyProtection="0">
      <alignment vertical="center"/>
    </xf>
    <xf numFmtId="0" fontId="8" fillId="11" borderId="2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15252343534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44342</v>
      </c>
      <c r="G2" s="5">
        <v>44343</v>
      </c>
      <c r="H2" s="4">
        <v>1</v>
      </c>
      <c r="I2" s="4">
        <v>1</v>
      </c>
      <c r="J2" s="4">
        <v>1</v>
      </c>
      <c r="K2" s="4" t="s">
        <v>28</v>
      </c>
      <c r="L2" s="4">
        <v>619.59</v>
      </c>
      <c r="M2" s="4">
        <v>619.59</v>
      </c>
      <c r="N2" s="4" t="s">
        <v>29</v>
      </c>
      <c r="O2" s="4" t="s">
        <v>30</v>
      </c>
      <c r="P2" s="4" t="s">
        <v>31</v>
      </c>
      <c r="Q2" s="4">
        <v>0</v>
      </c>
      <c r="R2" s="6">
        <v>44340</v>
      </c>
      <c r="S2" s="5">
        <v>44358</v>
      </c>
      <c r="T2" s="4" t="s">
        <v>32</v>
      </c>
      <c r="U2" s="4">
        <v>619.59</v>
      </c>
      <c r="V2" s="4">
        <v>0</v>
      </c>
      <c r="W2" s="4">
        <v>0</v>
      </c>
      <c r="X2" s="4">
        <v>2129312</v>
      </c>
    </row>
    <row r="3" s="4" customFormat="1" spans="1:24">
      <c r="A3" s="4">
        <v>15253501205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44341</v>
      </c>
      <c r="G3" s="5">
        <v>44343</v>
      </c>
      <c r="H3" s="4">
        <v>1</v>
      </c>
      <c r="I3" s="4">
        <v>2</v>
      </c>
      <c r="J3" s="4">
        <v>2</v>
      </c>
      <c r="K3" s="4" t="s">
        <v>28</v>
      </c>
      <c r="L3" s="4">
        <v>260</v>
      </c>
      <c r="M3" s="4">
        <v>260</v>
      </c>
      <c r="N3" s="4" t="s">
        <v>35</v>
      </c>
      <c r="O3" s="4" t="s">
        <v>30</v>
      </c>
      <c r="P3" s="4" t="s">
        <v>31</v>
      </c>
      <c r="Q3" s="4">
        <v>0</v>
      </c>
      <c r="R3" s="6">
        <v>44341</v>
      </c>
      <c r="S3" s="5">
        <v>44358</v>
      </c>
      <c r="T3" s="4" t="s">
        <v>32</v>
      </c>
      <c r="U3" s="4">
        <v>260</v>
      </c>
      <c r="V3" s="4">
        <v>0</v>
      </c>
      <c r="W3" s="4">
        <v>0</v>
      </c>
      <c r="X3" s="4">
        <v>2130475</v>
      </c>
    </row>
    <row r="4" s="4" customFormat="1" spans="1:24">
      <c r="A4" s="4">
        <v>15316022580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44342</v>
      </c>
      <c r="G4" s="5">
        <v>44343</v>
      </c>
      <c r="H4" s="4">
        <v>1</v>
      </c>
      <c r="I4" s="4">
        <v>1</v>
      </c>
      <c r="J4" s="4">
        <v>1</v>
      </c>
      <c r="K4" s="4" t="s">
        <v>28</v>
      </c>
      <c r="L4" s="4">
        <v>155.1</v>
      </c>
      <c r="M4" s="4">
        <v>155.1</v>
      </c>
      <c r="N4" s="4" t="s">
        <v>38</v>
      </c>
      <c r="O4" s="4" t="s">
        <v>30</v>
      </c>
      <c r="P4" s="4" t="s">
        <v>31</v>
      </c>
      <c r="Q4" s="4">
        <v>0</v>
      </c>
      <c r="R4" s="6">
        <v>44342</v>
      </c>
      <c r="S4" s="5">
        <v>44358</v>
      </c>
      <c r="T4" s="4" t="s">
        <v>32</v>
      </c>
      <c r="U4" s="4">
        <v>155.1</v>
      </c>
      <c r="V4" s="4">
        <v>0</v>
      </c>
      <c r="W4" s="4">
        <v>0</v>
      </c>
      <c r="X4" s="4">
        <v>2132080</v>
      </c>
    </row>
    <row r="5" s="4" customFormat="1" spans="1:24">
      <c r="A5" s="4">
        <v>15317930717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44342</v>
      </c>
      <c r="G5" s="5">
        <v>44343</v>
      </c>
      <c r="H5" s="4">
        <v>1</v>
      </c>
      <c r="I5" s="4">
        <v>1</v>
      </c>
      <c r="J5" s="4">
        <v>1</v>
      </c>
      <c r="K5" s="4" t="s">
        <v>28</v>
      </c>
      <c r="L5" s="4">
        <v>227.55</v>
      </c>
      <c r="M5" s="4">
        <v>227.55</v>
      </c>
      <c r="N5" s="4" t="s">
        <v>41</v>
      </c>
      <c r="O5" s="4" t="s">
        <v>30</v>
      </c>
      <c r="P5" s="4" t="s">
        <v>31</v>
      </c>
      <c r="Q5" s="4">
        <v>0</v>
      </c>
      <c r="R5" s="6">
        <v>44342</v>
      </c>
      <c r="S5" s="5">
        <v>44358</v>
      </c>
      <c r="T5" s="4" t="s">
        <v>32</v>
      </c>
      <c r="U5" s="4">
        <v>227.55</v>
      </c>
      <c r="V5" s="4">
        <v>0</v>
      </c>
      <c r="W5" s="4">
        <v>0</v>
      </c>
      <c r="X5" s="4">
        <v>2132482</v>
      </c>
    </row>
    <row r="6" s="4" customFormat="1" spans="1:24">
      <c r="A6" s="4">
        <v>15318402380</v>
      </c>
      <c r="B6" s="4" t="s">
        <v>24</v>
      </c>
      <c r="C6" s="4" t="s">
        <v>25</v>
      </c>
      <c r="D6" s="4" t="s">
        <v>42</v>
      </c>
      <c r="E6" s="4" t="s">
        <v>37</v>
      </c>
      <c r="F6" s="5">
        <v>44342</v>
      </c>
      <c r="G6" s="5">
        <v>44343</v>
      </c>
      <c r="H6" s="4">
        <v>1</v>
      </c>
      <c r="I6" s="4">
        <v>1</v>
      </c>
      <c r="J6" s="4">
        <v>1</v>
      </c>
      <c r="K6" s="4" t="s">
        <v>28</v>
      </c>
      <c r="L6" s="4">
        <v>155.36</v>
      </c>
      <c r="M6" s="4">
        <v>155.36</v>
      </c>
      <c r="N6" s="4" t="s">
        <v>43</v>
      </c>
      <c r="O6" s="4" t="s">
        <v>30</v>
      </c>
      <c r="P6" s="4" t="s">
        <v>31</v>
      </c>
      <c r="Q6" s="4">
        <v>0</v>
      </c>
      <c r="R6" s="6">
        <v>44342</v>
      </c>
      <c r="S6" s="5">
        <v>44358</v>
      </c>
      <c r="T6" s="4" t="s">
        <v>32</v>
      </c>
      <c r="U6" s="4">
        <v>155.36</v>
      </c>
      <c r="V6" s="4">
        <v>0</v>
      </c>
      <c r="W6" s="4">
        <v>0</v>
      </c>
      <c r="X6" s="4">
        <v>2132653</v>
      </c>
    </row>
    <row r="7" s="4" customFormat="1" spans="1:24">
      <c r="A7" s="4">
        <v>15319109827</v>
      </c>
      <c r="B7" s="4" t="s">
        <v>24</v>
      </c>
      <c r="C7" s="4" t="s">
        <v>25</v>
      </c>
      <c r="D7" s="4" t="s">
        <v>44</v>
      </c>
      <c r="E7" s="4" t="s">
        <v>45</v>
      </c>
      <c r="F7" s="5">
        <v>44342</v>
      </c>
      <c r="G7" s="5">
        <v>44343</v>
      </c>
      <c r="H7" s="4">
        <v>1</v>
      </c>
      <c r="I7" s="4">
        <v>1</v>
      </c>
      <c r="J7" s="4">
        <v>1</v>
      </c>
      <c r="K7" s="4" t="s">
        <v>28</v>
      </c>
      <c r="L7" s="4">
        <v>140.4</v>
      </c>
      <c r="M7" s="4">
        <v>140.4</v>
      </c>
      <c r="N7" s="4" t="s">
        <v>46</v>
      </c>
      <c r="O7" s="4" t="s">
        <v>30</v>
      </c>
      <c r="P7" s="4" t="s">
        <v>31</v>
      </c>
      <c r="Q7" s="4">
        <v>0</v>
      </c>
      <c r="R7" s="6">
        <v>44342</v>
      </c>
      <c r="S7" s="5">
        <v>44358</v>
      </c>
      <c r="T7" s="4" t="s">
        <v>32</v>
      </c>
      <c r="U7" s="4">
        <v>140.4</v>
      </c>
      <c r="V7" s="4">
        <v>0</v>
      </c>
      <c r="W7" s="4">
        <v>0</v>
      </c>
      <c r="X7" s="4">
        <v>2132908</v>
      </c>
    </row>
    <row r="8" s="4" customFormat="1" spans="1:24">
      <c r="A8" s="4">
        <v>15319467042</v>
      </c>
      <c r="B8" s="4" t="s">
        <v>24</v>
      </c>
      <c r="C8" s="4" t="s">
        <v>25</v>
      </c>
      <c r="D8" s="4" t="s">
        <v>47</v>
      </c>
      <c r="E8" s="4" t="s">
        <v>48</v>
      </c>
      <c r="F8" s="5">
        <v>44342</v>
      </c>
      <c r="G8" s="5">
        <v>44343</v>
      </c>
      <c r="H8" s="4">
        <v>1</v>
      </c>
      <c r="I8" s="4">
        <v>1</v>
      </c>
      <c r="J8" s="4">
        <v>1</v>
      </c>
      <c r="K8" s="4" t="s">
        <v>28</v>
      </c>
      <c r="L8" s="4">
        <v>613.31</v>
      </c>
      <c r="M8" s="4">
        <v>613.31</v>
      </c>
      <c r="N8" s="4" t="s">
        <v>49</v>
      </c>
      <c r="O8" s="4" t="s">
        <v>30</v>
      </c>
      <c r="P8" s="4" t="s">
        <v>31</v>
      </c>
      <c r="Q8" s="4">
        <v>0</v>
      </c>
      <c r="R8" s="6">
        <v>44342</v>
      </c>
      <c r="S8" s="5">
        <v>44358</v>
      </c>
      <c r="T8" s="4" t="s">
        <v>32</v>
      </c>
      <c r="U8" s="4">
        <v>613.31</v>
      </c>
      <c r="V8" s="4">
        <v>0</v>
      </c>
      <c r="W8" s="4">
        <v>0</v>
      </c>
      <c r="X8" s="4">
        <v>2133035</v>
      </c>
    </row>
    <row r="9" s="4" customFormat="1" spans="1:24">
      <c r="A9" s="4">
        <v>15319479862</v>
      </c>
      <c r="B9" s="4" t="s">
        <v>24</v>
      </c>
      <c r="C9" s="4" t="s">
        <v>25</v>
      </c>
      <c r="D9" s="4" t="s">
        <v>50</v>
      </c>
      <c r="E9" s="4" t="s">
        <v>51</v>
      </c>
      <c r="F9" s="5">
        <v>44342</v>
      </c>
      <c r="G9" s="5">
        <v>44343</v>
      </c>
      <c r="H9" s="4">
        <v>1</v>
      </c>
      <c r="I9" s="4">
        <v>1</v>
      </c>
      <c r="J9" s="4">
        <v>1</v>
      </c>
      <c r="K9" s="4" t="s">
        <v>28</v>
      </c>
      <c r="L9" s="4">
        <v>130</v>
      </c>
      <c r="M9" s="4">
        <v>130</v>
      </c>
      <c r="N9" s="4" t="s">
        <v>52</v>
      </c>
      <c r="O9" s="4" t="s">
        <v>30</v>
      </c>
      <c r="P9" s="4" t="s">
        <v>31</v>
      </c>
      <c r="Q9" s="4">
        <v>0</v>
      </c>
      <c r="R9" s="6">
        <v>44342</v>
      </c>
      <c r="S9" s="5">
        <v>44358</v>
      </c>
      <c r="T9" s="4" t="s">
        <v>32</v>
      </c>
      <c r="U9" s="4">
        <v>130</v>
      </c>
      <c r="V9" s="4">
        <v>0</v>
      </c>
      <c r="W9" s="4">
        <v>0</v>
      </c>
      <c r="X9" s="4">
        <v>2133039</v>
      </c>
    </row>
    <row r="10" s="4" customFormat="1" spans="1:24">
      <c r="A10" s="4">
        <v>15319640316</v>
      </c>
      <c r="B10" s="4" t="s">
        <v>24</v>
      </c>
      <c r="C10" s="4" t="s">
        <v>25</v>
      </c>
      <c r="D10" s="4" t="s">
        <v>53</v>
      </c>
      <c r="E10" s="4" t="s">
        <v>54</v>
      </c>
      <c r="F10" s="5">
        <v>44342</v>
      </c>
      <c r="G10" s="5">
        <v>44343</v>
      </c>
      <c r="H10" s="4">
        <v>1</v>
      </c>
      <c r="I10" s="4">
        <v>1</v>
      </c>
      <c r="J10" s="4">
        <v>1</v>
      </c>
      <c r="K10" s="4" t="s">
        <v>28</v>
      </c>
      <c r="L10" s="4">
        <v>333.04</v>
      </c>
      <c r="M10" s="4">
        <v>333.04</v>
      </c>
      <c r="N10" s="4" t="s">
        <v>55</v>
      </c>
      <c r="O10" s="4" t="s">
        <v>30</v>
      </c>
      <c r="P10" s="4" t="s">
        <v>31</v>
      </c>
      <c r="Q10" s="4">
        <v>0</v>
      </c>
      <c r="R10" s="6">
        <v>44342</v>
      </c>
      <c r="S10" s="5">
        <v>44358</v>
      </c>
      <c r="T10" s="4" t="s">
        <v>32</v>
      </c>
      <c r="U10" s="4">
        <v>333.04</v>
      </c>
      <c r="V10" s="4">
        <v>0</v>
      </c>
      <c r="W10" s="4">
        <v>0</v>
      </c>
      <c r="X10" s="4">
        <v>2133097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G27" sqref="G27"/>
    </sheetView>
  </sheetViews>
  <sheetFormatPr defaultColWidth="9" defaultRowHeight="13.5"/>
  <cols>
    <col min="1" max="1" width="11.8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</v>
      </c>
    </row>
    <row r="2" s="4" customFormat="1" spans="1:9">
      <c r="A2" s="4">
        <v>15252343534</v>
      </c>
      <c r="B2" s="5">
        <v>44342</v>
      </c>
      <c r="C2" s="5">
        <v>44343</v>
      </c>
      <c r="D2" s="4">
        <v>619.59</v>
      </c>
      <c r="E2" s="4" t="str">
        <f>VLOOKUP(A2,HOP!A:L,12,0)</f>
        <v>619.59</v>
      </c>
      <c r="F2" s="4" t="str">
        <f>VLOOKUP(A2,HOP!A:C,3,0)</f>
        <v>2129312</v>
      </c>
      <c r="G2" s="4">
        <f>D2-E2</f>
        <v>0</v>
      </c>
      <c r="H2" s="4" t="str">
        <f>$H$1&amp;F2</f>
        <v>，2129312</v>
      </c>
      <c r="I2" s="4" t="str">
        <f>VLOOKUP(A2,HOP!A:T,20,0)</f>
        <v>直连</v>
      </c>
    </row>
    <row r="3" s="4" customFormat="1" spans="1:9">
      <c r="A3" s="4">
        <v>15253501205</v>
      </c>
      <c r="B3" s="5">
        <v>44341</v>
      </c>
      <c r="C3" s="5">
        <v>44343</v>
      </c>
      <c r="D3" s="4">
        <v>260</v>
      </c>
      <c r="E3" s="4" t="str">
        <f>VLOOKUP(A3,HOP!A:L,12,0)</f>
        <v>260.00</v>
      </c>
      <c r="F3" s="4" t="str">
        <f>VLOOKUP(A3,HOP!A:C,3,0)</f>
        <v>2130475</v>
      </c>
      <c r="G3" s="4">
        <f t="shared" ref="G3:G10" si="0">D3-E3</f>
        <v>0</v>
      </c>
      <c r="H3" s="4" t="str">
        <f t="shared" ref="H3:H10" si="1">$H$1&amp;F3</f>
        <v>，2130475</v>
      </c>
      <c r="I3" s="4" t="str">
        <f>VLOOKUP(A3,HOP!A:T,20,0)</f>
        <v>直连</v>
      </c>
    </row>
    <row r="4" s="4" customFormat="1" spans="1:9">
      <c r="A4" s="4">
        <v>15316022580</v>
      </c>
      <c r="B4" s="5">
        <v>44342</v>
      </c>
      <c r="C4" s="5">
        <v>44343</v>
      </c>
      <c r="D4" s="4">
        <v>155.1</v>
      </c>
      <c r="E4" s="4" t="str">
        <f>VLOOKUP(A4,HOP!A:L,12,0)</f>
        <v>155.10</v>
      </c>
      <c r="F4" s="4" t="str">
        <f>VLOOKUP(A4,HOP!A:C,3,0)</f>
        <v>2132080</v>
      </c>
      <c r="G4" s="4">
        <f t="shared" si="0"/>
        <v>0</v>
      </c>
      <c r="H4" s="4" t="str">
        <f t="shared" si="1"/>
        <v>，2132080</v>
      </c>
      <c r="I4" s="4" t="str">
        <f>VLOOKUP(A4,HOP!A:T,20,0)</f>
        <v>直连</v>
      </c>
    </row>
    <row r="5" s="4" customFormat="1" spans="1:9">
      <c r="A5" s="4">
        <v>15317930717</v>
      </c>
      <c r="B5" s="5">
        <v>44342</v>
      </c>
      <c r="C5" s="5">
        <v>44343</v>
      </c>
      <c r="D5" s="4">
        <v>227.55</v>
      </c>
      <c r="E5" s="4" t="str">
        <f>VLOOKUP(A5,HOP!A:L,12,0)</f>
        <v>227.55</v>
      </c>
      <c r="F5" s="4" t="str">
        <f>VLOOKUP(A5,HOP!A:C,3,0)</f>
        <v>2132482</v>
      </c>
      <c r="G5" s="4">
        <f t="shared" si="0"/>
        <v>0</v>
      </c>
      <c r="H5" s="4" t="str">
        <f t="shared" si="1"/>
        <v>，2132482</v>
      </c>
      <c r="I5" s="4" t="str">
        <f>VLOOKUP(A5,HOP!A:T,20,0)</f>
        <v>直连</v>
      </c>
    </row>
    <row r="6" s="4" customFormat="1" spans="1:9">
      <c r="A6" s="4">
        <v>15318402380</v>
      </c>
      <c r="B6" s="5">
        <v>44342</v>
      </c>
      <c r="C6" s="5">
        <v>44343</v>
      </c>
      <c r="D6" s="4">
        <v>155.36</v>
      </c>
      <c r="E6" s="4" t="str">
        <f>VLOOKUP(A6,HOP!A:L,12,0)</f>
        <v>155.36</v>
      </c>
      <c r="F6" s="4" t="str">
        <f>VLOOKUP(A6,HOP!A:C,3,0)</f>
        <v>2132653</v>
      </c>
      <c r="G6" s="4">
        <f t="shared" si="0"/>
        <v>0</v>
      </c>
      <c r="H6" s="4" t="str">
        <f t="shared" si="1"/>
        <v>，2132653</v>
      </c>
      <c r="I6" s="4" t="str">
        <f>VLOOKUP(A6,HOP!A:T,20,0)</f>
        <v>直连</v>
      </c>
    </row>
    <row r="7" s="4" customFormat="1" spans="1:9">
      <c r="A7" s="4">
        <v>15319109827</v>
      </c>
      <c r="B7" s="5">
        <v>44342</v>
      </c>
      <c r="C7" s="5">
        <v>44343</v>
      </c>
      <c r="D7" s="4">
        <v>140.4</v>
      </c>
      <c r="E7" s="4" t="str">
        <f>VLOOKUP(A7,HOP!A:L,12,0)</f>
        <v>140.40</v>
      </c>
      <c r="F7" s="4" t="str">
        <f>VLOOKUP(A7,HOP!A:C,3,0)</f>
        <v>2132908</v>
      </c>
      <c r="G7" s="4">
        <f t="shared" si="0"/>
        <v>0</v>
      </c>
      <c r="H7" s="4" t="str">
        <f t="shared" si="1"/>
        <v>，2132908</v>
      </c>
      <c r="I7" s="4" t="str">
        <f>VLOOKUP(A7,HOP!A:T,20,0)</f>
        <v>直连</v>
      </c>
    </row>
    <row r="8" s="4" customFormat="1" spans="1:9">
      <c r="A8" s="4">
        <v>15319467042</v>
      </c>
      <c r="B8" s="5">
        <v>44342</v>
      </c>
      <c r="C8" s="5">
        <v>44343</v>
      </c>
      <c r="D8" s="4">
        <v>613.31</v>
      </c>
      <c r="E8" s="4" t="str">
        <f>VLOOKUP(A8,HOP!A:L,12,0)</f>
        <v>613.31</v>
      </c>
      <c r="F8" s="4" t="str">
        <f>VLOOKUP(A8,HOP!A:C,3,0)</f>
        <v>2133035</v>
      </c>
      <c r="G8" s="4">
        <f t="shared" si="0"/>
        <v>0</v>
      </c>
      <c r="H8" s="4" t="str">
        <f t="shared" si="1"/>
        <v>，2133035</v>
      </c>
      <c r="I8" s="4" t="str">
        <f>VLOOKUP(A8,HOP!A:T,20,0)</f>
        <v>直连</v>
      </c>
    </row>
    <row r="9" s="4" customFormat="1" spans="1:9">
      <c r="A9" s="4">
        <v>15319479862</v>
      </c>
      <c r="B9" s="5">
        <v>44342</v>
      </c>
      <c r="C9" s="5">
        <v>44343</v>
      </c>
      <c r="D9" s="4">
        <v>130</v>
      </c>
      <c r="E9" s="4" t="str">
        <f>VLOOKUP(A9,HOP!A:L,12,0)</f>
        <v>130.00</v>
      </c>
      <c r="F9" s="4" t="str">
        <f>VLOOKUP(A9,HOP!A:C,3,0)</f>
        <v>2133039</v>
      </c>
      <c r="G9" s="4">
        <f t="shared" si="0"/>
        <v>0</v>
      </c>
      <c r="H9" s="4" t="str">
        <f t="shared" si="1"/>
        <v>，2133039</v>
      </c>
      <c r="I9" s="4" t="str">
        <f>VLOOKUP(A9,HOP!A:T,20,0)</f>
        <v>直连</v>
      </c>
    </row>
    <row r="10" s="4" customFormat="1" spans="1:9">
      <c r="A10" s="4">
        <v>15319640316</v>
      </c>
      <c r="B10" s="5">
        <v>44342</v>
      </c>
      <c r="C10" s="5">
        <v>44343</v>
      </c>
      <c r="D10" s="4">
        <v>333.04</v>
      </c>
      <c r="E10" s="4" t="str">
        <f>VLOOKUP(A10,HOP!A:L,12,0)</f>
        <v>333.04</v>
      </c>
      <c r="F10" s="4" t="str">
        <f>VLOOKUP(A10,HOP!A:C,3,0)</f>
        <v>2133097</v>
      </c>
      <c r="G10" s="4">
        <f t="shared" si="0"/>
        <v>0</v>
      </c>
      <c r="H10" s="4" t="str">
        <f t="shared" si="1"/>
        <v>，2133097</v>
      </c>
      <c r="I10" s="4" t="str">
        <f>VLOOKUP(A10,HOP!A:T,20,0)</f>
        <v>直连</v>
      </c>
    </row>
    <row r="12" spans="4:4">
      <c r="D12" s="4">
        <f>SUM(D2:D11)</f>
        <v>2634.35</v>
      </c>
    </row>
    <row r="16" spans="1:1">
      <c r="A16" s="4" t="s">
        <v>57</v>
      </c>
    </row>
    <row r="17" spans="1:1">
      <c r="A17" s="4" t="s">
        <v>58</v>
      </c>
    </row>
    <row r="18" spans="1:1">
      <c r="A18" s="4" t="s">
        <v>59</v>
      </c>
    </row>
  </sheetData>
  <autoFilter ref="A1:XFD18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C24" sqref="C24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</row>
    <row r="2" s="1" customFormat="1" spans="1:20">
      <c r="A2" s="3">
        <v>15319640316</v>
      </c>
      <c r="B2" s="1" t="s">
        <v>77</v>
      </c>
      <c r="C2" s="1" t="s">
        <v>78</v>
      </c>
      <c r="D2" s="1" t="s">
        <v>79</v>
      </c>
      <c r="E2" s="1" t="s">
        <v>55</v>
      </c>
      <c r="F2" s="1" t="s">
        <v>77</v>
      </c>
      <c r="G2" s="1" t="s">
        <v>80</v>
      </c>
      <c r="H2" s="1" t="s">
        <v>81</v>
      </c>
      <c r="I2" s="1" t="s">
        <v>82</v>
      </c>
      <c r="J2" s="1" t="s">
        <v>83</v>
      </c>
      <c r="K2" s="1" t="s">
        <v>82</v>
      </c>
      <c r="L2" s="1" t="s">
        <v>82</v>
      </c>
      <c r="M2" s="1" t="s">
        <v>84</v>
      </c>
      <c r="N2" s="1" t="s">
        <v>84</v>
      </c>
      <c r="O2" s="1" t="s">
        <v>85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</row>
    <row r="3" s="1" customFormat="1" spans="1:20">
      <c r="A3" s="3">
        <v>15319479862</v>
      </c>
      <c r="B3" s="1" t="s">
        <v>77</v>
      </c>
      <c r="C3" s="1" t="s">
        <v>91</v>
      </c>
      <c r="D3" s="1" t="s">
        <v>92</v>
      </c>
      <c r="E3" s="1" t="s">
        <v>52</v>
      </c>
      <c r="F3" s="1" t="s">
        <v>77</v>
      </c>
      <c r="G3" s="1" t="s">
        <v>80</v>
      </c>
      <c r="H3" s="1" t="s">
        <v>81</v>
      </c>
      <c r="I3" s="1" t="s">
        <v>93</v>
      </c>
      <c r="J3" s="1" t="s">
        <v>83</v>
      </c>
      <c r="K3" s="1" t="s">
        <v>93</v>
      </c>
      <c r="L3" s="1" t="s">
        <v>93</v>
      </c>
      <c r="M3" s="1" t="s">
        <v>84</v>
      </c>
      <c r="N3" s="1" t="s">
        <v>84</v>
      </c>
      <c r="O3" s="1" t="s">
        <v>85</v>
      </c>
      <c r="P3" s="1" t="s">
        <v>86</v>
      </c>
      <c r="Q3" s="1" t="s">
        <v>94</v>
      </c>
      <c r="R3" s="1" t="s">
        <v>88</v>
      </c>
      <c r="S3" s="1" t="s">
        <v>89</v>
      </c>
      <c r="T3" s="1" t="s">
        <v>90</v>
      </c>
    </row>
    <row r="4" s="1" customFormat="1" spans="1:20">
      <c r="A4" s="3">
        <v>15319467042</v>
      </c>
      <c r="B4" s="1" t="s">
        <v>77</v>
      </c>
      <c r="C4" s="1" t="s">
        <v>95</v>
      </c>
      <c r="D4" s="1" t="s">
        <v>96</v>
      </c>
      <c r="E4" s="1" t="s">
        <v>49</v>
      </c>
      <c r="F4" s="1" t="s">
        <v>77</v>
      </c>
      <c r="G4" s="1" t="s">
        <v>80</v>
      </c>
      <c r="H4" s="1" t="s">
        <v>81</v>
      </c>
      <c r="I4" s="1" t="s">
        <v>97</v>
      </c>
      <c r="J4" s="1" t="s">
        <v>83</v>
      </c>
      <c r="K4" s="1" t="s">
        <v>97</v>
      </c>
      <c r="L4" s="1" t="s">
        <v>97</v>
      </c>
      <c r="M4" s="1" t="s">
        <v>84</v>
      </c>
      <c r="N4" s="1" t="s">
        <v>84</v>
      </c>
      <c r="O4" s="1" t="s">
        <v>85</v>
      </c>
      <c r="P4" s="1" t="s">
        <v>86</v>
      </c>
      <c r="Q4" s="1" t="s">
        <v>98</v>
      </c>
      <c r="R4" s="1" t="s">
        <v>88</v>
      </c>
      <c r="S4" s="1" t="s">
        <v>89</v>
      </c>
      <c r="T4" s="1" t="s">
        <v>90</v>
      </c>
    </row>
    <row r="5" s="1" customFormat="1" spans="1:20">
      <c r="A5" s="3">
        <v>15319109827</v>
      </c>
      <c r="B5" s="1" t="s">
        <v>77</v>
      </c>
      <c r="C5" s="1" t="s">
        <v>99</v>
      </c>
      <c r="D5" s="1" t="s">
        <v>100</v>
      </c>
      <c r="E5" s="1" t="s">
        <v>46</v>
      </c>
      <c r="F5" s="1" t="s">
        <v>77</v>
      </c>
      <c r="G5" s="1" t="s">
        <v>80</v>
      </c>
      <c r="H5" s="1" t="s">
        <v>81</v>
      </c>
      <c r="I5" s="1" t="s">
        <v>101</v>
      </c>
      <c r="J5" s="1" t="s">
        <v>83</v>
      </c>
      <c r="K5" s="1" t="s">
        <v>101</v>
      </c>
      <c r="L5" s="1" t="s">
        <v>101</v>
      </c>
      <c r="M5" s="1" t="s">
        <v>84</v>
      </c>
      <c r="N5" s="1" t="s">
        <v>84</v>
      </c>
      <c r="O5" s="1" t="s">
        <v>85</v>
      </c>
      <c r="P5" s="1" t="s">
        <v>86</v>
      </c>
      <c r="Q5" s="1" t="s">
        <v>102</v>
      </c>
      <c r="R5" s="1" t="s">
        <v>88</v>
      </c>
      <c r="S5" s="1" t="s">
        <v>89</v>
      </c>
      <c r="T5" s="1" t="s">
        <v>90</v>
      </c>
    </row>
    <row r="6" s="1" customFormat="1" spans="1:20">
      <c r="A6" s="3">
        <v>15318402380</v>
      </c>
      <c r="B6" s="1" t="s">
        <v>77</v>
      </c>
      <c r="C6" s="1" t="s">
        <v>103</v>
      </c>
      <c r="D6" s="1" t="s">
        <v>104</v>
      </c>
      <c r="E6" s="1" t="s">
        <v>43</v>
      </c>
      <c r="F6" s="1" t="s">
        <v>77</v>
      </c>
      <c r="G6" s="1" t="s">
        <v>80</v>
      </c>
      <c r="H6" s="1" t="s">
        <v>81</v>
      </c>
      <c r="I6" s="1" t="s">
        <v>105</v>
      </c>
      <c r="J6" s="1" t="s">
        <v>83</v>
      </c>
      <c r="K6" s="1" t="s">
        <v>105</v>
      </c>
      <c r="L6" s="1" t="s">
        <v>105</v>
      </c>
      <c r="M6" s="1" t="s">
        <v>84</v>
      </c>
      <c r="N6" s="1" t="s">
        <v>84</v>
      </c>
      <c r="O6" s="1" t="s">
        <v>85</v>
      </c>
      <c r="P6" s="1" t="s">
        <v>86</v>
      </c>
      <c r="Q6" s="1" t="s">
        <v>106</v>
      </c>
      <c r="R6" s="1" t="s">
        <v>88</v>
      </c>
      <c r="S6" s="1" t="s">
        <v>89</v>
      </c>
      <c r="T6" s="1" t="s">
        <v>90</v>
      </c>
    </row>
    <row r="7" s="1" customFormat="1" spans="1:20">
      <c r="A7" s="3">
        <v>15317930717</v>
      </c>
      <c r="B7" s="1" t="s">
        <v>77</v>
      </c>
      <c r="C7" s="1" t="s">
        <v>107</v>
      </c>
      <c r="D7" s="1" t="s">
        <v>108</v>
      </c>
      <c r="E7" s="1" t="s">
        <v>41</v>
      </c>
      <c r="F7" s="1" t="s">
        <v>77</v>
      </c>
      <c r="G7" s="1" t="s">
        <v>80</v>
      </c>
      <c r="H7" s="1" t="s">
        <v>81</v>
      </c>
      <c r="I7" s="1" t="s">
        <v>109</v>
      </c>
      <c r="J7" s="1" t="s">
        <v>83</v>
      </c>
      <c r="K7" s="1" t="s">
        <v>109</v>
      </c>
      <c r="L7" s="1" t="s">
        <v>109</v>
      </c>
      <c r="M7" s="1" t="s">
        <v>84</v>
      </c>
      <c r="N7" s="1" t="s">
        <v>84</v>
      </c>
      <c r="O7" s="1" t="s">
        <v>85</v>
      </c>
      <c r="P7" s="1" t="s">
        <v>86</v>
      </c>
      <c r="Q7" s="1" t="s">
        <v>110</v>
      </c>
      <c r="R7" s="1" t="s">
        <v>88</v>
      </c>
      <c r="S7" s="1" t="s">
        <v>89</v>
      </c>
      <c r="T7" s="1" t="s">
        <v>90</v>
      </c>
    </row>
    <row r="8" s="1" customFormat="1" spans="1:20">
      <c r="A8" s="3">
        <v>15316022580</v>
      </c>
      <c r="B8" s="1" t="s">
        <v>77</v>
      </c>
      <c r="C8" s="1" t="s">
        <v>111</v>
      </c>
      <c r="D8" s="1" t="s">
        <v>112</v>
      </c>
      <c r="E8" s="1" t="s">
        <v>38</v>
      </c>
      <c r="F8" s="1" t="s">
        <v>77</v>
      </c>
      <c r="G8" s="1" t="s">
        <v>80</v>
      </c>
      <c r="H8" s="1" t="s">
        <v>81</v>
      </c>
      <c r="I8" s="1" t="s">
        <v>113</v>
      </c>
      <c r="J8" s="1" t="s">
        <v>83</v>
      </c>
      <c r="K8" s="1" t="s">
        <v>113</v>
      </c>
      <c r="L8" s="1" t="s">
        <v>113</v>
      </c>
      <c r="M8" s="1" t="s">
        <v>84</v>
      </c>
      <c r="N8" s="1" t="s">
        <v>84</v>
      </c>
      <c r="O8" s="1" t="s">
        <v>85</v>
      </c>
      <c r="P8" s="1" t="s">
        <v>86</v>
      </c>
      <c r="Q8" s="1" t="s">
        <v>114</v>
      </c>
      <c r="R8" s="1" t="s">
        <v>88</v>
      </c>
      <c r="S8" s="1" t="s">
        <v>89</v>
      </c>
      <c r="T8" s="1" t="s">
        <v>90</v>
      </c>
    </row>
    <row r="9" s="1" customFormat="1" spans="1:20">
      <c r="A9" s="3">
        <v>15253501205</v>
      </c>
      <c r="B9" s="1" t="s">
        <v>115</v>
      </c>
      <c r="C9" s="1" t="s">
        <v>116</v>
      </c>
      <c r="D9" s="1" t="s">
        <v>117</v>
      </c>
      <c r="E9" s="1" t="s">
        <v>35</v>
      </c>
      <c r="F9" s="1" t="s">
        <v>115</v>
      </c>
      <c r="G9" s="1" t="s">
        <v>80</v>
      </c>
      <c r="H9" s="1" t="s">
        <v>81</v>
      </c>
      <c r="I9" s="1" t="s">
        <v>118</v>
      </c>
      <c r="J9" s="1" t="s">
        <v>83</v>
      </c>
      <c r="K9" s="1" t="s">
        <v>118</v>
      </c>
      <c r="L9" s="1" t="s">
        <v>118</v>
      </c>
      <c r="M9" s="1" t="s">
        <v>84</v>
      </c>
      <c r="N9" s="1" t="s">
        <v>84</v>
      </c>
      <c r="O9" s="1" t="s">
        <v>85</v>
      </c>
      <c r="P9" s="1" t="s">
        <v>86</v>
      </c>
      <c r="Q9" s="1" t="s">
        <v>119</v>
      </c>
      <c r="R9" s="1" t="s">
        <v>88</v>
      </c>
      <c r="S9" s="1" t="s">
        <v>89</v>
      </c>
      <c r="T9" s="1" t="s">
        <v>90</v>
      </c>
    </row>
    <row r="10" s="1" customFormat="1" spans="1:20">
      <c r="A10" s="3">
        <v>15252343534</v>
      </c>
      <c r="B10" s="1" t="s">
        <v>120</v>
      </c>
      <c r="C10" s="1" t="s">
        <v>121</v>
      </c>
      <c r="D10" s="1" t="s">
        <v>122</v>
      </c>
      <c r="E10" s="1" t="s">
        <v>29</v>
      </c>
      <c r="F10" s="1" t="s">
        <v>77</v>
      </c>
      <c r="G10" s="1" t="s">
        <v>80</v>
      </c>
      <c r="H10" s="1" t="s">
        <v>81</v>
      </c>
      <c r="I10" s="1" t="s">
        <v>123</v>
      </c>
      <c r="J10" s="1" t="s">
        <v>83</v>
      </c>
      <c r="K10" s="1" t="s">
        <v>123</v>
      </c>
      <c r="L10" s="1" t="s">
        <v>123</v>
      </c>
      <c r="M10" s="1" t="s">
        <v>84</v>
      </c>
      <c r="N10" s="1" t="s">
        <v>84</v>
      </c>
      <c r="O10" s="1" t="s">
        <v>85</v>
      </c>
      <c r="P10" s="1" t="s">
        <v>86</v>
      </c>
      <c r="Q10" s="1" t="s">
        <v>124</v>
      </c>
      <c r="R10" s="1" t="s">
        <v>88</v>
      </c>
      <c r="S10" s="1" t="s">
        <v>89</v>
      </c>
      <c r="T10" s="1" t="s">
        <v>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2021-06-11T01:31:02Z</dcterms:created>
  <dcterms:modified xsi:type="dcterms:W3CDTF">2021-06-11T01:41:13Z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313B965A9AE842DB84B65E006C5C29D2</vt:lpwstr>
  </property>
  <property fmtid="{D5CDD505-2E9C-101B-9397-08002B2CF9AE}" pid="3" name="KSOProductBuildVer">
    <vt:lpwstr>2052-11.1.0.10495</vt:lpwstr>
  </property>
</Properties>
</file>