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</definedName>
  </definedNames>
  <calcPr calcId="144525"/>
</workbook>
</file>

<file path=xl/sharedStrings.xml><?xml version="1.0" encoding="utf-8"?>
<sst xmlns="http://schemas.openxmlformats.org/spreadsheetml/2006/main" count="707" uniqueCount="248">
  <si>
    <t>去哪儿网酒店预付对账单</t>
  </si>
  <si>
    <t>供应商名称：</t>
  </si>
  <si>
    <t>港丰国际</t>
  </si>
  <si>
    <t>结算周期：</t>
  </si>
  <si>
    <t>2021-06-07至2021-06-13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</si>
  <si>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</si>
  <si>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</si>
  <si>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</si>
  <si>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</si>
  <si>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</si>
  <si>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</si>
  <si>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</si>
  <si>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</si>
  <si>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</si>
  <si>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</si>
  <si>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</si>
  <si>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</si>
  <si>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</si>
  <si>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</si>
  <si>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</si>
  <si>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¥32,869.82</t>
  </si>
  <si>
    <t>¥7,513.82</t>
  </si>
  <si>
    <t>¥2,096.00</t>
  </si>
  <si>
    <t>¥23,260.00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</si>
  <si>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</si>
  <si>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</si>
  <si>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</si>
  <si>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</si>
  <si>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</si>
  <si>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</si>
  <si>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</si>
  <si>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</si>
  <si>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</si>
  <si>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</si>
  <si>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</si>
  <si>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</si>
  <si>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</si>
  <si>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</si>
  <si>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</si>
  <si>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</si>
  <si>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</si>
  <si>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</si>
  <si>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</si>
  <si>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</si>
  <si>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</si>
  <si>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</si>
  <si>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</si>
  <si>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</si>
  <si>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</si>
  <si>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</si>
  <si>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</si>
  <si>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</si>
  <si>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</si>
  <si>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</si>
  <si>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</si>
  <si>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</si>
  <si>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</si>
  <si>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</si>
  <si>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</si>
  <si>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</si>
  <si>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</si>
  <si>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</si>
  <si>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</si>
  <si>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</si>
  <si>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</si>
  <si>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</si>
  <si>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</si>
  <si>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</si>
  <si>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</si>
  <si>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</si>
  <si>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702649672640</t>
  </si>
  <si>
    <t>2138674</t>
  </si>
  <si>
    <t>酒店预付</t>
  </si>
  <si>
    <t>否</t>
  </si>
  <si>
    <t>普通</t>
  </si>
  <si>
    <t>239190614</t>
  </si>
  <si>
    <t>沙迦城市麦克斯酒店</t>
  </si>
  <si>
    <t>1619975</t>
  </si>
  <si>
    <t>CHANG/YUWEI|CHEN/YIAN|JHANG/KAICIAO|CHANG/YUMING|JIANG/KUN|HU/KANG</t>
  </si>
  <si>
    <t>2021-05-31</t>
  </si>
  <si>
    <t>2021-06-01</t>
  </si>
  <si>
    <t>2021-06-07</t>
  </si>
  <si>
    <t>¥3,024.00</t>
  </si>
  <si>
    <t>¥288.00</t>
  </si>
  <si>
    <t>¥2,736.00</t>
  </si>
  <si>
    <t>double room</t>
  </si>
  <si>
    <t>WEBSITE</t>
  </si>
  <si>
    <t>702655275763</t>
  </si>
  <si>
    <t>2146918</t>
  </si>
  <si>
    <t>179442818</t>
  </si>
  <si>
    <t>黄金海岸狂想曲度假村</t>
  </si>
  <si>
    <t>HU/QIANJUN</t>
  </si>
  <si>
    <t>2021-06-06</t>
  </si>
  <si>
    <t>2021-06-09</t>
  </si>
  <si>
    <t>¥1,352.00</t>
  </si>
  <si>
    <t>¥102.00</t>
  </si>
  <si>
    <t>¥1,250.00</t>
  </si>
  <si>
    <t>One Bedroom Apartment</t>
  </si>
  <si>
    <t>702657401278</t>
  </si>
  <si>
    <t>2149483</t>
  </si>
  <si>
    <t>207768728</t>
  </si>
  <si>
    <t>华欣希尔顿温泉度假酒店</t>
  </si>
  <si>
    <t>WANG/W</t>
  </si>
  <si>
    <t>2021-06-08</t>
  </si>
  <si>
    <t>¥632.00</t>
  </si>
  <si>
    <t>¥61.00</t>
  </si>
  <si>
    <t>¥571.00</t>
  </si>
  <si>
    <t>King Classic Ocean View</t>
  </si>
  <si>
    <t>702659037294</t>
  </si>
  <si>
    <t>2152953</t>
  </si>
  <si>
    <t>179514074</t>
  </si>
  <si>
    <t>威基基喜来登酒店</t>
  </si>
  <si>
    <t>LIU/JINGYU</t>
  </si>
  <si>
    <t>2021-06-10</t>
  </si>
  <si>
    <t>2021-06-11</t>
  </si>
  <si>
    <t>2021-06-13</t>
  </si>
  <si>
    <t>¥5,191.82</t>
  </si>
  <si>
    <t>2021-06-11 06:00:06</t>
  </si>
  <si>
    <t>High Oceanfront King room</t>
  </si>
  <si>
    <t>702634884437</t>
  </si>
  <si>
    <t>2118604</t>
  </si>
  <si>
    <t>221905052</t>
  </si>
  <si>
    <t>澳门凯旋门酒店</t>
  </si>
  <si>
    <t>YAO/YUCHEN</t>
  </si>
  <si>
    <t>2021-05-16</t>
  </si>
  <si>
    <t>¥562.00</t>
  </si>
  <si>
    <t>¥43.00</t>
  </si>
  <si>
    <t>¥519.00</t>
  </si>
  <si>
    <t>premier twin room</t>
  </si>
  <si>
    <t>702659471454</t>
  </si>
  <si>
    <t>2152811</t>
  </si>
  <si>
    <t>221902745</t>
  </si>
  <si>
    <t>香港万丽海景酒店</t>
  </si>
  <si>
    <t>CHONG/WINGCHEUNG</t>
  </si>
  <si>
    <t>2021-06-12</t>
  </si>
  <si>
    <t>¥1,144.00</t>
  </si>
  <si>
    <t>¥85.00</t>
  </si>
  <si>
    <t>¥1,059.00</t>
  </si>
  <si>
    <t>Garden View Double Room</t>
  </si>
  <si>
    <t>702660445195</t>
  </si>
  <si>
    <t>2153853</t>
  </si>
  <si>
    <t>NG/CHICHUNJOSEPH</t>
  </si>
  <si>
    <t>¥515.00</t>
  </si>
  <si>
    <t>¥56.00</t>
  </si>
  <si>
    <t>¥459.00</t>
  </si>
  <si>
    <t>702645061355</t>
  </si>
  <si>
    <t>2134026</t>
  </si>
  <si>
    <t>158560121</t>
  </si>
  <si>
    <t>迪拜市中心皇宫酒店</t>
  </si>
  <si>
    <t>LI/NINGNING</t>
  </si>
  <si>
    <t>2021-05-27</t>
  </si>
  <si>
    <t>2021-06-05</t>
  </si>
  <si>
    <t>¥15,547.00</t>
  </si>
  <si>
    <t>¥1,225.00</t>
  </si>
  <si>
    <t>¥14,322.00</t>
  </si>
  <si>
    <t>Deluxe Lake View Room</t>
  </si>
  <si>
    <t>702660231683</t>
  </si>
  <si>
    <t>2153465</t>
  </si>
  <si>
    <t>158559575</t>
  </si>
  <si>
    <t>迪拜 JW 万豪侯爵酒店</t>
  </si>
  <si>
    <t>WANG/ZI|CHENG/YE|LIU/JUN</t>
  </si>
  <si>
    <t>¥1,935.00</t>
  </si>
  <si>
    <t>¥177.00</t>
  </si>
  <si>
    <t>¥1,758.00</t>
  </si>
  <si>
    <t>deluxe king room</t>
  </si>
  <si>
    <t>702660911292</t>
  </si>
  <si>
    <t>2154503</t>
  </si>
  <si>
    <t>LAU/HIUPAN</t>
  </si>
  <si>
    <t>¥645.00</t>
  </si>
  <si>
    <t>¥59.00</t>
  </si>
  <si>
    <t>¥586.00</t>
  </si>
  <si>
    <t>702635856604</t>
  </si>
  <si>
    <t>2119927</t>
  </si>
  <si>
    <t>800157715</t>
  </si>
  <si>
    <t>澳门JW万豪酒店</t>
  </si>
  <si>
    <t>LI/HUISI|WU/LIPING</t>
  </si>
  <si>
    <t>2021-05-17</t>
  </si>
  <si>
    <t>2021-07-29</t>
  </si>
  <si>
    <t>2021-07-30</t>
  </si>
  <si>
    <t>¥2,322.00</t>
  </si>
  <si>
    <t>2021-06-13 14:56:31</t>
  </si>
  <si>
    <t>Deluxe Room, Guest room, 1 King, City view</t>
  </si>
  <si>
    <t>合计</t>
  </si>
  <si>
    <t/>
  </si>
  <si>
    <t>¥25,356.00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</si>
  <si>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</si>
  <si>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</si>
  <si>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</si>
  <si>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</si>
  <si>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</si>
  <si>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</si>
  <si>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</si>
  <si>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</si>
  <si>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</si>
  <si>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本期收回</t>
    </r>
    <r>
      <rPr>
        <sz val="10"/>
        <rFont val="Arial"/>
        <charset val="134"/>
      </rPr>
      <t>2736</t>
    </r>
    <r>
      <rPr>
        <sz val="10"/>
        <rFont val="宋体"/>
        <charset val="134"/>
      </rPr>
      <t>元</t>
    </r>
  </si>
  <si>
    <t>A210615165142481</t>
  </si>
  <si>
    <t>A210615165232481</t>
  </si>
  <si>
    <r>
      <t>总计：</t>
    </r>
    <r>
      <rPr>
        <sz val="10"/>
        <rFont val="Arial"/>
        <charset val="134"/>
      </rPr>
      <t>23260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</si>
  <si>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</si>
  <si>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</si>
  <si>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</si>
  <si>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</si>
  <si>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</si>
  <si>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</si>
  <si>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</si>
  <si>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</si>
  <si>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</si>
  <si>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</si>
  <si>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</si>
  <si>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</si>
  <si>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</si>
  <si>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</si>
  <si>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</si>
  <si>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</si>
  <si>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YAO YUCHEN</t>
  </si>
  <si>
    <t>退房日周结</t>
  </si>
  <si>
    <t>519.00</t>
  </si>
  <si>
    <t>RMB</t>
  </si>
  <si>
    <t>0</t>
  </si>
  <si>
    <t>0.00</t>
  </si>
  <si>
    <t>去哪儿直连</t>
  </si>
  <si>
    <t>2021-05-16 13:39:39</t>
  </si>
  <si>
    <t>汇智国际旅游发展有限公司</t>
  </si>
  <si>
    <t>直采</t>
  </si>
  <si>
    <t xml:space="preserve">迪拜古城套房皇宫酒店 </t>
  </si>
  <si>
    <t>LI NINGNING</t>
  </si>
  <si>
    <t>14322.00</t>
  </si>
  <si>
    <t>2021-05-27 16:47:23</t>
  </si>
  <si>
    <t>直连</t>
  </si>
  <si>
    <t>黄金海岸狂想曲度假酒店</t>
  </si>
  <si>
    <t>HU QIANJUN</t>
  </si>
  <si>
    <t>1250.00</t>
  </si>
  <si>
    <t>2021-06-06 08:32:16</t>
  </si>
  <si>
    <t>WANG W</t>
  </si>
  <si>
    <t>571.00</t>
  </si>
  <si>
    <t>2021-06-08 13:18:51</t>
  </si>
  <si>
    <t>CHONG WINGCHEUNG</t>
  </si>
  <si>
    <t>1059.00</t>
  </si>
  <si>
    <t>2021-06-10 18:37:35</t>
  </si>
  <si>
    <t>WANG ZI,CHENG YE,LIU JUN</t>
  </si>
  <si>
    <t>1758.00</t>
  </si>
  <si>
    <t>2021-06-11 07:38:46</t>
  </si>
  <si>
    <t>NG CHICHUNJOSEPH</t>
  </si>
  <si>
    <t>459.00</t>
  </si>
  <si>
    <t>2021-06-11 13:50:38</t>
  </si>
  <si>
    <t>LAU HIUPAN</t>
  </si>
  <si>
    <t>586.00</t>
  </si>
  <si>
    <t>2021-06-11 22:48:54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</si>
</sst>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1" borderId="15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33" fillId="27" borderId="1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11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26" t="s">
        <v>19</v>
      </c>
      <c r="K8" s="26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3</v>
      </c>
      <c r="M2" s="8">
        <v>6</v>
      </c>
      <c r="N2" s="8" t="s">
        <v>79</v>
      </c>
      <c r="O2" s="8" t="s">
        <v>80</v>
      </c>
      <c r="P2" s="8" t="s">
        <v>81</v>
      </c>
      <c r="Q2" s="8"/>
      <c r="R2" s="11" t="s">
        <v>82</v>
      </c>
      <c r="S2" s="12" t="s">
        <v>19</v>
      </c>
      <c r="T2" s="8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89</v>
      </c>
      <c r="H3" s="8" t="s">
        <v>90</v>
      </c>
      <c r="I3" s="8" t="s">
        <v>77</v>
      </c>
      <c r="J3" s="8" t="s">
        <v>2</v>
      </c>
      <c r="K3" s="8" t="s">
        <v>91</v>
      </c>
      <c r="L3" s="8">
        <v>1</v>
      </c>
      <c r="M3" s="8">
        <v>2</v>
      </c>
      <c r="N3" s="8" t="s">
        <v>92</v>
      </c>
      <c r="O3" s="8" t="s">
        <v>81</v>
      </c>
      <c r="P3" s="8" t="s">
        <v>93</v>
      </c>
      <c r="Q3" s="8"/>
      <c r="R3" s="11" t="s">
        <v>94</v>
      </c>
      <c r="S3" s="12" t="s">
        <v>19</v>
      </c>
      <c r="T3" s="8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100</v>
      </c>
      <c r="H4" s="8" t="s">
        <v>101</v>
      </c>
      <c r="I4" s="8" t="s">
        <v>77</v>
      </c>
      <c r="J4" s="8" t="s">
        <v>2</v>
      </c>
      <c r="K4" s="8" t="s">
        <v>102</v>
      </c>
      <c r="L4" s="8">
        <v>1</v>
      </c>
      <c r="M4" s="8">
        <v>1</v>
      </c>
      <c r="N4" s="8" t="s">
        <v>103</v>
      </c>
      <c r="O4" s="8" t="s">
        <v>103</v>
      </c>
      <c r="P4" s="8" t="s">
        <v>93</v>
      </c>
      <c r="Q4" s="8"/>
      <c r="R4" s="11" t="s">
        <v>104</v>
      </c>
      <c r="S4" s="12" t="s">
        <v>19</v>
      </c>
      <c r="T4" s="8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108</v>
      </c>
      <c r="B5" s="7" t="s">
        <v>109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110</v>
      </c>
      <c r="H5" s="8" t="s">
        <v>111</v>
      </c>
      <c r="I5" s="8" t="s">
        <v>77</v>
      </c>
      <c r="J5" s="8" t="s">
        <v>2</v>
      </c>
      <c r="K5" s="8" t="s">
        <v>112</v>
      </c>
      <c r="L5" s="8">
        <v>1</v>
      </c>
      <c r="M5" s="8">
        <v>2</v>
      </c>
      <c r="N5" s="8" t="s">
        <v>113</v>
      </c>
      <c r="O5" s="8" t="s">
        <v>114</v>
      </c>
      <c r="P5" s="8" t="s">
        <v>115</v>
      </c>
      <c r="Q5" s="8"/>
      <c r="R5" s="11" t="s">
        <v>116</v>
      </c>
      <c r="S5" s="12" t="s">
        <v>116</v>
      </c>
      <c r="T5" s="8" t="s">
        <v>117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119</v>
      </c>
      <c r="B6" s="7" t="s">
        <v>120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121</v>
      </c>
      <c r="H6" s="8" t="s">
        <v>122</v>
      </c>
      <c r="I6" s="8" t="s">
        <v>77</v>
      </c>
      <c r="J6" s="8" t="s">
        <v>2</v>
      </c>
      <c r="K6" s="8" t="s">
        <v>123</v>
      </c>
      <c r="L6" s="8">
        <v>1</v>
      </c>
      <c r="M6" s="8">
        <v>1</v>
      </c>
      <c r="N6" s="8" t="s">
        <v>124</v>
      </c>
      <c r="O6" s="8" t="s">
        <v>113</v>
      </c>
      <c r="P6" s="8" t="s">
        <v>114</v>
      </c>
      <c r="Q6" s="8"/>
      <c r="R6" s="11" t="s">
        <v>125</v>
      </c>
      <c r="S6" s="12" t="s">
        <v>19</v>
      </c>
      <c r="T6" s="8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129</v>
      </c>
      <c r="B7" s="7" t="s">
        <v>130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131</v>
      </c>
      <c r="H7" s="8" t="s">
        <v>132</v>
      </c>
      <c r="I7" s="8" t="s">
        <v>77</v>
      </c>
      <c r="J7" s="8" t="s">
        <v>2</v>
      </c>
      <c r="K7" s="8" t="s">
        <v>133</v>
      </c>
      <c r="L7" s="8">
        <v>1</v>
      </c>
      <c r="M7" s="8">
        <v>1</v>
      </c>
      <c r="N7" s="8" t="s">
        <v>113</v>
      </c>
      <c r="O7" s="8" t="s">
        <v>114</v>
      </c>
      <c r="P7" s="8" t="s">
        <v>134</v>
      </c>
      <c r="Q7" s="8"/>
      <c r="R7" s="11" t="s">
        <v>135</v>
      </c>
      <c r="S7" s="12" t="s">
        <v>19</v>
      </c>
      <c r="T7" s="8"/>
      <c r="U7" s="11" t="s">
        <v>19</v>
      </c>
      <c r="V7" s="11" t="s">
        <v>135</v>
      </c>
      <c r="W7" s="12" t="s">
        <v>136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139</v>
      </c>
      <c r="B8" s="7" t="s">
        <v>140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121</v>
      </c>
      <c r="H8" s="8" t="s">
        <v>122</v>
      </c>
      <c r="I8" s="8" t="s">
        <v>77</v>
      </c>
      <c r="J8" s="8" t="s">
        <v>2</v>
      </c>
      <c r="K8" s="8" t="s">
        <v>141</v>
      </c>
      <c r="L8" s="8">
        <v>1</v>
      </c>
      <c r="M8" s="8">
        <v>1</v>
      </c>
      <c r="N8" s="8" t="s">
        <v>114</v>
      </c>
      <c r="O8" s="8" t="s">
        <v>114</v>
      </c>
      <c r="P8" s="8" t="s">
        <v>134</v>
      </c>
      <c r="Q8" s="8"/>
      <c r="R8" s="11" t="s">
        <v>142</v>
      </c>
      <c r="S8" s="12" t="s">
        <v>19</v>
      </c>
      <c r="T8" s="8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128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145</v>
      </c>
      <c r="B9" s="7" t="s">
        <v>146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147</v>
      </c>
      <c r="H9" s="8" t="s">
        <v>148</v>
      </c>
      <c r="I9" s="8" t="s">
        <v>77</v>
      </c>
      <c r="J9" s="8" t="s">
        <v>2</v>
      </c>
      <c r="K9" s="8" t="s">
        <v>149</v>
      </c>
      <c r="L9" s="8">
        <v>1</v>
      </c>
      <c r="M9" s="8">
        <v>7</v>
      </c>
      <c r="N9" s="8" t="s">
        <v>150</v>
      </c>
      <c r="O9" s="8" t="s">
        <v>151</v>
      </c>
      <c r="P9" s="8" t="s">
        <v>134</v>
      </c>
      <c r="Q9" s="8"/>
      <c r="R9" s="11" t="s">
        <v>152</v>
      </c>
      <c r="S9" s="12" t="s">
        <v>19</v>
      </c>
      <c r="T9" s="8"/>
      <c r="U9" s="11" t="s">
        <v>19</v>
      </c>
      <c r="V9" s="11" t="s">
        <v>152</v>
      </c>
      <c r="W9" s="12" t="s">
        <v>153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156</v>
      </c>
      <c r="B10" s="7" t="s">
        <v>157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158</v>
      </c>
      <c r="H10" s="8" t="s">
        <v>159</v>
      </c>
      <c r="I10" s="8" t="s">
        <v>77</v>
      </c>
      <c r="J10" s="8" t="s">
        <v>2</v>
      </c>
      <c r="K10" s="8" t="s">
        <v>160</v>
      </c>
      <c r="L10" s="8">
        <v>3</v>
      </c>
      <c r="M10" s="8">
        <v>1</v>
      </c>
      <c r="N10" s="8" t="s">
        <v>114</v>
      </c>
      <c r="O10" s="8" t="s">
        <v>114</v>
      </c>
      <c r="P10" s="8" t="s">
        <v>134</v>
      </c>
      <c r="Q10" s="8"/>
      <c r="R10" s="11" t="s">
        <v>161</v>
      </c>
      <c r="S10" s="12" t="s">
        <v>19</v>
      </c>
      <c r="T10" s="8"/>
      <c r="U10" s="11" t="s">
        <v>19</v>
      </c>
      <c r="V10" s="11" t="s">
        <v>161</v>
      </c>
      <c r="W10" s="12" t="s">
        <v>162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165</v>
      </c>
      <c r="B11" s="7" t="s">
        <v>166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158</v>
      </c>
      <c r="H11" s="8" t="s">
        <v>159</v>
      </c>
      <c r="I11" s="8" t="s">
        <v>77</v>
      </c>
      <c r="J11" s="8" t="s">
        <v>2</v>
      </c>
      <c r="K11" s="8" t="s">
        <v>167</v>
      </c>
      <c r="L11" s="8">
        <v>1</v>
      </c>
      <c r="M11" s="8">
        <v>1</v>
      </c>
      <c r="N11" s="8" t="s">
        <v>114</v>
      </c>
      <c r="O11" s="8" t="s">
        <v>114</v>
      </c>
      <c r="P11" s="8" t="s">
        <v>134</v>
      </c>
      <c r="Q11" s="8"/>
      <c r="R11" s="11" t="s">
        <v>168</v>
      </c>
      <c r="S11" s="12" t="s">
        <v>19</v>
      </c>
      <c r="T11" s="8"/>
      <c r="U11" s="11" t="s">
        <v>19</v>
      </c>
      <c r="V11" s="11" t="s">
        <v>168</v>
      </c>
      <c r="W11" s="12" t="s">
        <v>169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170</v>
      </c>
      <c r="AD11" t="s">
        <v>6</v>
      </c>
      <c r="AE11" t="s">
        <v>164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171</v>
      </c>
      <c r="B12" s="7" t="s">
        <v>172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173</v>
      </c>
      <c r="H12" s="8" t="s">
        <v>174</v>
      </c>
      <c r="I12" s="8" t="s">
        <v>77</v>
      </c>
      <c r="J12" s="8" t="s">
        <v>2</v>
      </c>
      <c r="K12" s="8" t="s">
        <v>175</v>
      </c>
      <c r="L12" s="8">
        <v>2</v>
      </c>
      <c r="M12" s="8">
        <v>1</v>
      </c>
      <c r="N12" s="8" t="s">
        <v>176</v>
      </c>
      <c r="O12" s="8" t="s">
        <v>177</v>
      </c>
      <c r="P12" s="8" t="s">
        <v>178</v>
      </c>
      <c r="Q12" s="8"/>
      <c r="R12" s="11" t="s">
        <v>179</v>
      </c>
      <c r="S12" s="12" t="s">
        <v>179</v>
      </c>
      <c r="T12" s="8" t="s">
        <v>180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181</v>
      </c>
      <c r="AF12" t="s">
        <v>86</v>
      </c>
      <c r="AG12" t="s">
        <v>73</v>
      </c>
      <c r="AH12" t="s">
        <v>19</v>
      </c>
    </row>
    <row r="13" customHeight="1" spans="1:32">
      <c r="A13" s="10" t="s">
        <v>182</v>
      </c>
      <c r="B13" s="10"/>
      <c r="C13" s="10" t="s">
        <v>183</v>
      </c>
      <c r="D13" s="10"/>
      <c r="E13" s="10"/>
      <c r="F13" s="10"/>
      <c r="G13" s="10" t="s">
        <v>183</v>
      </c>
      <c r="H13" s="10" t="s">
        <v>183</v>
      </c>
      <c r="I13" s="10" t="s">
        <v>183</v>
      </c>
      <c r="J13" s="10" t="s">
        <v>183</v>
      </c>
      <c r="K13" s="10" t="s">
        <v>183</v>
      </c>
      <c r="L13" s="10" t="s">
        <v>183</v>
      </c>
      <c r="M13" s="10" t="s">
        <v>183</v>
      </c>
      <c r="N13" s="10" t="s">
        <v>183</v>
      </c>
      <c r="O13" s="10" t="s">
        <v>183</v>
      </c>
      <c r="P13" s="10" t="s">
        <v>183</v>
      </c>
      <c r="Q13" s="10"/>
      <c r="R13" s="13" t="s">
        <v>20</v>
      </c>
      <c r="S13" s="13" t="s">
        <v>21</v>
      </c>
      <c r="T13" s="10" t="s">
        <v>183</v>
      </c>
      <c r="U13" s="13"/>
      <c r="V13" s="13" t="s">
        <v>184</v>
      </c>
      <c r="W13" s="13" t="s">
        <v>22</v>
      </c>
      <c r="X13" s="13"/>
      <c r="Y13" s="13"/>
      <c r="Z13" s="13"/>
      <c r="AA13" s="10"/>
      <c r="AB13" s="13"/>
      <c r="AC13" s="10"/>
      <c r="AD13" s="10" t="s">
        <v>183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185</v>
      </c>
      <c r="B1" s="4" t="s">
        <v>186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187</v>
      </c>
      <c r="H1" s="4" t="s">
        <v>188</v>
      </c>
      <c r="I1" s="4" t="s">
        <v>13</v>
      </c>
      <c r="J1" s="4" t="s">
        <v>17</v>
      </c>
      <c r="K1" s="4" t="s">
        <v>18</v>
      </c>
      <c r="L1" s="9" t="s">
        <v>189</v>
      </c>
      <c r="M1" s="4" t="s">
        <v>190</v>
      </c>
      <c r="N1" s="4" t="s">
        <v>191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F41" sqref="F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193</v>
      </c>
    </row>
    <row r="2" ht="14.25" customHeight="1" spans="1:10">
      <c r="A2" s="43" t="s">
        <v>70</v>
      </c>
      <c r="B2" s="8" t="s">
        <v>80</v>
      </c>
      <c r="C2" s="8" t="s">
        <v>81</v>
      </c>
      <c r="D2" s="3">
        <v>2736</v>
      </c>
      <c r="E2" t="e">
        <f>VLOOKUP(A2,HOP!A:L,12,0)</f>
        <v>#N/A</v>
      </c>
      <c r="F2">
        <v>2138674</v>
      </c>
      <c r="G2" t="e">
        <f>D2-E2</f>
        <v>#N/A</v>
      </c>
      <c r="H2" t="str">
        <f>$H$1&amp;F2</f>
        <v>，2138674</v>
      </c>
      <c r="I2" t="e">
        <f>VLOOKUP(A2,HOP!A:T,20,0)</f>
        <v>#N/A</v>
      </c>
      <c r="J2" s="6" t="s">
        <v>194</v>
      </c>
    </row>
    <row r="3" ht="14.25" customHeight="1" spans="1:9">
      <c r="A3" s="7" t="s">
        <v>87</v>
      </c>
      <c r="B3" s="8" t="s">
        <v>81</v>
      </c>
      <c r="C3" s="8" t="s">
        <v>93</v>
      </c>
      <c r="D3" s="3">
        <v>1250</v>
      </c>
      <c r="E3" t="str">
        <f>VLOOKUP(A3,HOP!A:L,12,0)</f>
        <v>1250.00</v>
      </c>
      <c r="F3" t="str">
        <f>VLOOKUP(A3,HOP!A:C,3,0)</f>
        <v>2146918</v>
      </c>
      <c r="G3">
        <f t="shared" ref="G3:G12" si="0">D3-E3</f>
        <v>0</v>
      </c>
      <c r="H3" t="str">
        <f t="shared" ref="H3:H12" si="1">$H$1&amp;F3</f>
        <v>，2146918</v>
      </c>
      <c r="I3" t="str">
        <f>VLOOKUP(A3,HOP!A:T,20,0)</f>
        <v>直连</v>
      </c>
    </row>
    <row r="4" ht="14.25" customHeight="1" spans="1:9">
      <c r="A4" s="7" t="s">
        <v>98</v>
      </c>
      <c r="B4" s="8" t="s">
        <v>103</v>
      </c>
      <c r="C4" s="8" t="s">
        <v>93</v>
      </c>
      <c r="D4" s="3">
        <v>571</v>
      </c>
      <c r="E4" t="str">
        <f>VLOOKUP(A4,HOP!A:L,12,0)</f>
        <v>571.00</v>
      </c>
      <c r="F4" t="str">
        <f>VLOOKUP(A4,HOP!A:C,3,0)</f>
        <v>2149483</v>
      </c>
      <c r="G4">
        <f t="shared" si="0"/>
        <v>0</v>
      </c>
      <c r="H4" t="str">
        <f t="shared" si="1"/>
        <v>，2149483</v>
      </c>
      <c r="I4" t="str">
        <f>VLOOKUP(A4,HOP!A:T,20,0)</f>
        <v>直连</v>
      </c>
    </row>
    <row r="5" ht="14.25" hidden="1" customHeight="1" spans="1:9">
      <c r="A5" s="7" t="s">
        <v>108</v>
      </c>
      <c r="B5" s="8" t="s">
        <v>114</v>
      </c>
      <c r="C5" s="8" t="s">
        <v>115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7" t="s">
        <v>119</v>
      </c>
      <c r="B6" s="8" t="s">
        <v>113</v>
      </c>
      <c r="C6" s="8" t="s">
        <v>114</v>
      </c>
      <c r="D6" s="3">
        <v>519</v>
      </c>
      <c r="E6" t="str">
        <f>VLOOKUP(A6,HOP!A:L,12,0)</f>
        <v>519.00</v>
      </c>
      <c r="F6" t="str">
        <f>VLOOKUP(A6,HOP!A:C,3,0)</f>
        <v>2118604</v>
      </c>
      <c r="G6">
        <f t="shared" si="0"/>
        <v>0</v>
      </c>
      <c r="H6" t="str">
        <f t="shared" si="1"/>
        <v>，2118604</v>
      </c>
      <c r="I6" t="str">
        <f>VLOOKUP(A6,HOP!A:T,20,0)</f>
        <v>直采</v>
      </c>
    </row>
    <row r="7" ht="14.25" customHeight="1" spans="1:9">
      <c r="A7" s="7" t="s">
        <v>129</v>
      </c>
      <c r="B7" s="8" t="s">
        <v>114</v>
      </c>
      <c r="C7" s="8" t="s">
        <v>134</v>
      </c>
      <c r="D7" s="3">
        <v>1059</v>
      </c>
      <c r="E7" t="str">
        <f>VLOOKUP(A7,HOP!A:L,12,0)</f>
        <v>1059.00</v>
      </c>
      <c r="F7" t="str">
        <f>VLOOKUP(A7,HOP!A:C,3,0)</f>
        <v>2152811</v>
      </c>
      <c r="G7">
        <f t="shared" si="0"/>
        <v>0</v>
      </c>
      <c r="H7" t="str">
        <f t="shared" si="1"/>
        <v>，2152811</v>
      </c>
      <c r="I7" t="str">
        <f>VLOOKUP(A7,HOP!A:T,20,0)</f>
        <v>直连</v>
      </c>
    </row>
    <row r="8" ht="14.25" customHeight="1" spans="1:9">
      <c r="A8" s="7" t="s">
        <v>139</v>
      </c>
      <c r="B8" s="8" t="s">
        <v>114</v>
      </c>
      <c r="C8" s="8" t="s">
        <v>134</v>
      </c>
      <c r="D8" s="3">
        <v>459</v>
      </c>
      <c r="E8" t="str">
        <f>VLOOKUP(A8,HOP!A:L,12,0)</f>
        <v>459.00</v>
      </c>
      <c r="F8" t="str">
        <f>VLOOKUP(A8,HOP!A:C,3,0)</f>
        <v>2153853</v>
      </c>
      <c r="G8">
        <f t="shared" si="0"/>
        <v>0</v>
      </c>
      <c r="H8" t="str">
        <f t="shared" si="1"/>
        <v>，2153853</v>
      </c>
      <c r="I8" t="str">
        <f>VLOOKUP(A8,HOP!A:T,20,0)</f>
        <v>直采</v>
      </c>
    </row>
    <row r="9" ht="14.25" customHeight="1" spans="1:9">
      <c r="A9" s="7" t="s">
        <v>145</v>
      </c>
      <c r="B9" s="8" t="s">
        <v>151</v>
      </c>
      <c r="C9" s="8" t="s">
        <v>134</v>
      </c>
      <c r="D9" s="3">
        <v>14322</v>
      </c>
      <c r="E9" t="str">
        <f>VLOOKUP(A9,HOP!A:L,12,0)</f>
        <v>14322.00</v>
      </c>
      <c r="F9" t="str">
        <f>VLOOKUP(A9,HOP!A:C,3,0)</f>
        <v>2134026</v>
      </c>
      <c r="G9">
        <f t="shared" si="0"/>
        <v>0</v>
      </c>
      <c r="H9" t="str">
        <f t="shared" si="1"/>
        <v>，2134026</v>
      </c>
      <c r="I9" t="str">
        <f>VLOOKUP(A9,HOP!A:T,20,0)</f>
        <v>直连</v>
      </c>
    </row>
    <row r="10" ht="14.25" customHeight="1" spans="1:9">
      <c r="A10" s="7" t="s">
        <v>156</v>
      </c>
      <c r="B10" s="8" t="s">
        <v>114</v>
      </c>
      <c r="C10" s="8" t="s">
        <v>134</v>
      </c>
      <c r="D10" s="3">
        <v>1758</v>
      </c>
      <c r="E10" t="str">
        <f>VLOOKUP(A10,HOP!A:L,12,0)</f>
        <v>1758.00</v>
      </c>
      <c r="F10" t="str">
        <f>VLOOKUP(A10,HOP!A:C,3,0)</f>
        <v>2153465</v>
      </c>
      <c r="G10">
        <f t="shared" si="0"/>
        <v>0</v>
      </c>
      <c r="H10" t="str">
        <f t="shared" si="1"/>
        <v>，2153465</v>
      </c>
      <c r="I10" t="str">
        <f>VLOOKUP(A10,HOP!A:T,20,0)</f>
        <v>直连</v>
      </c>
    </row>
    <row r="11" ht="14.25" customHeight="1" spans="1:9">
      <c r="A11" s="7" t="s">
        <v>165</v>
      </c>
      <c r="B11" s="8" t="s">
        <v>114</v>
      </c>
      <c r="C11" s="8" t="s">
        <v>134</v>
      </c>
      <c r="D11" s="3">
        <v>586</v>
      </c>
      <c r="E11" t="str">
        <f>VLOOKUP(A11,HOP!A:L,12,0)</f>
        <v>586.00</v>
      </c>
      <c r="F11" t="str">
        <f>VLOOKUP(A11,HOP!A:C,3,0)</f>
        <v>2154503</v>
      </c>
      <c r="G11">
        <f t="shared" si="0"/>
        <v>0</v>
      </c>
      <c r="H11" t="str">
        <f t="shared" si="1"/>
        <v>，2154503</v>
      </c>
      <c r="I11" t="str">
        <f>VLOOKUP(A11,HOP!A:T,20,0)</f>
        <v>直连</v>
      </c>
    </row>
    <row r="12" ht="14.25" hidden="1" customHeight="1" spans="1:9">
      <c r="A12" s="7" t="s">
        <v>171</v>
      </c>
      <c r="B12" s="8" t="s">
        <v>177</v>
      </c>
      <c r="C12" s="8" t="s">
        <v>178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VLOOKUP(A12,HOP!A:T,20,0)</f>
        <v>#N/A</v>
      </c>
    </row>
    <row r="14" spans="4:4">
      <c r="D14" s="3">
        <f>SUM(D2:D13)</f>
        <v>23260</v>
      </c>
    </row>
    <row r="17" spans="1:2">
      <c r="A17" t="s">
        <v>195</v>
      </c>
      <c r="B17">
        <v>978</v>
      </c>
    </row>
    <row r="18" spans="1:2">
      <c r="A18" t="s">
        <v>196</v>
      </c>
      <c r="B18">
        <v>22282</v>
      </c>
    </row>
    <row r="19" spans="1:2">
      <c r="A19" s="6" t="s">
        <v>197</v>
      </c>
      <c r="B19">
        <f>SUBTOTAL(9,B17:B18)</f>
        <v>23260</v>
      </c>
    </row>
  </sheetData>
  <autoFilter ref="A1:I12">
    <filterColumn colId="3">
      <filters>
        <filter val="459.00"/>
        <filter val="519.00"/>
        <filter val="571.00"/>
        <filter val="586.00"/>
        <filter val="1,059.00"/>
        <filter val="1,250.00"/>
        <filter val="14,322.00"/>
        <filter val="2,736.00"/>
        <filter val="1,758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198</v>
      </c>
      <c r="B1" s="2" t="s">
        <v>199</v>
      </c>
      <c r="C1" s="2" t="s">
        <v>200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201</v>
      </c>
      <c r="I1" s="2" t="s">
        <v>202</v>
      </c>
      <c r="J1" s="2" t="s">
        <v>203</v>
      </c>
      <c r="K1" s="2" t="s">
        <v>204</v>
      </c>
      <c r="L1" s="2" t="s">
        <v>205</v>
      </c>
      <c r="M1" s="2" t="s">
        <v>206</v>
      </c>
      <c r="N1" s="2" t="s">
        <v>207</v>
      </c>
      <c r="O1" s="2" t="s">
        <v>208</v>
      </c>
      <c r="P1" s="2" t="s">
        <v>209</v>
      </c>
      <c r="Q1" s="2" t="s">
        <v>210</v>
      </c>
      <c r="R1" s="2" t="s">
        <v>211</v>
      </c>
      <c r="S1" s="2" t="s">
        <v>212</v>
      </c>
      <c r="T1" s="2" t="s">
        <v>213</v>
      </c>
    </row>
    <row r="2" s="1" customFormat="1" spans="1:20">
      <c r="A2" s="1" t="s">
        <v>119</v>
      </c>
      <c r="B2" s="1" t="s">
        <v>124</v>
      </c>
      <c r="C2" s="1" t="s">
        <v>120</v>
      </c>
      <c r="D2" s="1" t="s">
        <v>122</v>
      </c>
      <c r="E2" s="1" t="s">
        <v>214</v>
      </c>
      <c r="F2" s="1" t="s">
        <v>113</v>
      </c>
      <c r="G2" s="1" t="s">
        <v>114</v>
      </c>
      <c r="H2" s="1" t="s">
        <v>215</v>
      </c>
      <c r="I2" s="1" t="s">
        <v>216</v>
      </c>
      <c r="J2" s="1" t="s">
        <v>217</v>
      </c>
      <c r="K2" s="1" t="s">
        <v>216</v>
      </c>
      <c r="L2" s="1" t="s">
        <v>216</v>
      </c>
      <c r="M2" s="1" t="s">
        <v>218</v>
      </c>
      <c r="N2" s="1" t="s">
        <v>218</v>
      </c>
      <c r="O2" s="1" t="s">
        <v>219</v>
      </c>
      <c r="P2" s="1" t="s">
        <v>220</v>
      </c>
      <c r="Q2" s="1" t="s">
        <v>221</v>
      </c>
      <c r="R2" s="1" t="s">
        <v>73</v>
      </c>
      <c r="S2" s="1" t="s">
        <v>222</v>
      </c>
      <c r="T2" s="1" t="s">
        <v>223</v>
      </c>
    </row>
    <row r="3" s="1" customFormat="1" spans="1:20">
      <c r="A3" s="1" t="s">
        <v>145</v>
      </c>
      <c r="B3" s="1" t="s">
        <v>150</v>
      </c>
      <c r="C3" s="1" t="s">
        <v>146</v>
      </c>
      <c r="D3" s="1" t="s">
        <v>224</v>
      </c>
      <c r="E3" s="1" t="s">
        <v>225</v>
      </c>
      <c r="F3" s="1" t="s">
        <v>151</v>
      </c>
      <c r="G3" s="1" t="s">
        <v>134</v>
      </c>
      <c r="H3" s="1" t="s">
        <v>215</v>
      </c>
      <c r="I3" s="1" t="s">
        <v>226</v>
      </c>
      <c r="J3" s="1" t="s">
        <v>217</v>
      </c>
      <c r="K3" s="1" t="s">
        <v>226</v>
      </c>
      <c r="L3" s="1" t="s">
        <v>226</v>
      </c>
      <c r="M3" s="1" t="s">
        <v>218</v>
      </c>
      <c r="N3" s="1" t="s">
        <v>218</v>
      </c>
      <c r="O3" s="1" t="s">
        <v>219</v>
      </c>
      <c r="P3" s="1" t="s">
        <v>220</v>
      </c>
      <c r="Q3" s="1" t="s">
        <v>227</v>
      </c>
      <c r="R3" s="1" t="s">
        <v>73</v>
      </c>
      <c r="S3" s="1" t="s">
        <v>222</v>
      </c>
      <c r="T3" s="1" t="s">
        <v>228</v>
      </c>
    </row>
    <row r="4" s="1" customFormat="1" spans="1:20">
      <c r="A4" s="1" t="s">
        <v>87</v>
      </c>
      <c r="B4" s="1" t="s">
        <v>92</v>
      </c>
      <c r="C4" s="1" t="s">
        <v>88</v>
      </c>
      <c r="D4" s="1" t="s">
        <v>229</v>
      </c>
      <c r="E4" s="1" t="s">
        <v>230</v>
      </c>
      <c r="F4" s="1" t="s">
        <v>81</v>
      </c>
      <c r="G4" s="1" t="s">
        <v>93</v>
      </c>
      <c r="H4" s="1" t="s">
        <v>215</v>
      </c>
      <c r="I4" s="1" t="s">
        <v>231</v>
      </c>
      <c r="J4" s="1" t="s">
        <v>217</v>
      </c>
      <c r="K4" s="1" t="s">
        <v>231</v>
      </c>
      <c r="L4" s="1" t="s">
        <v>231</v>
      </c>
      <c r="M4" s="1" t="s">
        <v>218</v>
      </c>
      <c r="N4" s="1" t="s">
        <v>218</v>
      </c>
      <c r="O4" s="1" t="s">
        <v>219</v>
      </c>
      <c r="P4" s="1" t="s">
        <v>220</v>
      </c>
      <c r="Q4" s="1" t="s">
        <v>232</v>
      </c>
      <c r="R4" s="1" t="s">
        <v>73</v>
      </c>
      <c r="S4" s="1" t="s">
        <v>222</v>
      </c>
      <c r="T4" s="1" t="s">
        <v>228</v>
      </c>
    </row>
    <row r="5" s="1" customFormat="1" spans="1:20">
      <c r="A5" s="1" t="s">
        <v>98</v>
      </c>
      <c r="B5" s="1" t="s">
        <v>103</v>
      </c>
      <c r="C5" s="1" t="s">
        <v>99</v>
      </c>
      <c r="D5" s="1" t="s">
        <v>101</v>
      </c>
      <c r="E5" s="1" t="s">
        <v>233</v>
      </c>
      <c r="F5" s="1" t="s">
        <v>103</v>
      </c>
      <c r="G5" s="1" t="s">
        <v>93</v>
      </c>
      <c r="H5" s="1" t="s">
        <v>215</v>
      </c>
      <c r="I5" s="1" t="s">
        <v>234</v>
      </c>
      <c r="J5" s="1" t="s">
        <v>217</v>
      </c>
      <c r="K5" s="1" t="s">
        <v>234</v>
      </c>
      <c r="L5" s="1" t="s">
        <v>234</v>
      </c>
      <c r="M5" s="1" t="s">
        <v>218</v>
      </c>
      <c r="N5" s="1" t="s">
        <v>218</v>
      </c>
      <c r="O5" s="1" t="s">
        <v>219</v>
      </c>
      <c r="P5" s="1" t="s">
        <v>220</v>
      </c>
      <c r="Q5" s="1" t="s">
        <v>235</v>
      </c>
      <c r="R5" s="1" t="s">
        <v>73</v>
      </c>
      <c r="S5" s="1" t="s">
        <v>222</v>
      </c>
      <c r="T5" s="1" t="s">
        <v>228</v>
      </c>
    </row>
    <row r="6" s="1" customFormat="1" spans="1:20">
      <c r="A6" s="1" t="s">
        <v>129</v>
      </c>
      <c r="B6" s="1" t="s">
        <v>113</v>
      </c>
      <c r="C6" s="1" t="s">
        <v>130</v>
      </c>
      <c r="D6" s="1" t="s">
        <v>132</v>
      </c>
      <c r="E6" s="1" t="s">
        <v>236</v>
      </c>
      <c r="F6" s="1" t="s">
        <v>114</v>
      </c>
      <c r="G6" s="1" t="s">
        <v>134</v>
      </c>
      <c r="H6" s="1" t="s">
        <v>215</v>
      </c>
      <c r="I6" s="1" t="s">
        <v>237</v>
      </c>
      <c r="J6" s="1" t="s">
        <v>217</v>
      </c>
      <c r="K6" s="1" t="s">
        <v>237</v>
      </c>
      <c r="L6" s="1" t="s">
        <v>237</v>
      </c>
      <c r="M6" s="1" t="s">
        <v>218</v>
      </c>
      <c r="N6" s="1" t="s">
        <v>218</v>
      </c>
      <c r="O6" s="1" t="s">
        <v>219</v>
      </c>
      <c r="P6" s="1" t="s">
        <v>220</v>
      </c>
      <c r="Q6" s="1" t="s">
        <v>238</v>
      </c>
      <c r="R6" s="1" t="s">
        <v>73</v>
      </c>
      <c r="S6" s="1" t="s">
        <v>222</v>
      </c>
      <c r="T6" s="1" t="s">
        <v>228</v>
      </c>
    </row>
    <row r="7" s="1" customFormat="1" spans="1:20">
      <c r="A7" s="1" t="s">
        <v>156</v>
      </c>
      <c r="B7" s="1" t="s">
        <v>114</v>
      </c>
      <c r="C7" s="1" t="s">
        <v>157</v>
      </c>
      <c r="D7" s="1" t="s">
        <v>159</v>
      </c>
      <c r="E7" s="1" t="s">
        <v>239</v>
      </c>
      <c r="F7" s="1" t="s">
        <v>114</v>
      </c>
      <c r="G7" s="1" t="s">
        <v>134</v>
      </c>
      <c r="H7" s="1" t="s">
        <v>215</v>
      </c>
      <c r="I7" s="1" t="s">
        <v>240</v>
      </c>
      <c r="J7" s="1" t="s">
        <v>217</v>
      </c>
      <c r="K7" s="1" t="s">
        <v>240</v>
      </c>
      <c r="L7" s="1" t="s">
        <v>240</v>
      </c>
      <c r="M7" s="1" t="s">
        <v>218</v>
      </c>
      <c r="N7" s="1" t="s">
        <v>218</v>
      </c>
      <c r="O7" s="1" t="s">
        <v>219</v>
      </c>
      <c r="P7" s="1" t="s">
        <v>220</v>
      </c>
      <c r="Q7" s="1" t="s">
        <v>241</v>
      </c>
      <c r="R7" s="1" t="s">
        <v>73</v>
      </c>
      <c r="S7" s="1" t="s">
        <v>222</v>
      </c>
      <c r="T7" s="1" t="s">
        <v>228</v>
      </c>
    </row>
    <row r="8" s="1" customFormat="1" spans="1:20">
      <c r="A8" s="1" t="s">
        <v>139</v>
      </c>
      <c r="B8" s="1" t="s">
        <v>114</v>
      </c>
      <c r="C8" s="1" t="s">
        <v>140</v>
      </c>
      <c r="D8" s="1" t="s">
        <v>122</v>
      </c>
      <c r="E8" s="1" t="s">
        <v>242</v>
      </c>
      <c r="F8" s="1" t="s">
        <v>114</v>
      </c>
      <c r="G8" s="1" t="s">
        <v>134</v>
      </c>
      <c r="H8" s="1" t="s">
        <v>215</v>
      </c>
      <c r="I8" s="1" t="s">
        <v>243</v>
      </c>
      <c r="J8" s="1" t="s">
        <v>217</v>
      </c>
      <c r="K8" s="1" t="s">
        <v>243</v>
      </c>
      <c r="L8" s="1" t="s">
        <v>243</v>
      </c>
      <c r="M8" s="1" t="s">
        <v>218</v>
      </c>
      <c r="N8" s="1" t="s">
        <v>218</v>
      </c>
      <c r="O8" s="1" t="s">
        <v>219</v>
      </c>
      <c r="P8" s="1" t="s">
        <v>220</v>
      </c>
      <c r="Q8" s="1" t="s">
        <v>244</v>
      </c>
      <c r="R8" s="1" t="s">
        <v>73</v>
      </c>
      <c r="S8" s="1" t="s">
        <v>222</v>
      </c>
      <c r="T8" s="1" t="s">
        <v>223</v>
      </c>
    </row>
    <row r="9" s="1" customFormat="1" spans="1:20">
      <c r="A9" s="1" t="s">
        <v>165</v>
      </c>
      <c r="B9" s="1" t="s">
        <v>114</v>
      </c>
      <c r="C9" s="1" t="s">
        <v>166</v>
      </c>
      <c r="D9" s="1" t="s">
        <v>159</v>
      </c>
      <c r="E9" s="1" t="s">
        <v>245</v>
      </c>
      <c r="F9" s="1" t="s">
        <v>114</v>
      </c>
      <c r="G9" s="1" t="s">
        <v>134</v>
      </c>
      <c r="H9" s="1" t="s">
        <v>215</v>
      </c>
      <c r="I9" s="1" t="s">
        <v>246</v>
      </c>
      <c r="J9" s="1" t="s">
        <v>217</v>
      </c>
      <c r="K9" s="1" t="s">
        <v>246</v>
      </c>
      <c r="L9" s="1" t="s">
        <v>246</v>
      </c>
      <c r="M9" s="1" t="s">
        <v>218</v>
      </c>
      <c r="N9" s="1" t="s">
        <v>218</v>
      </c>
      <c r="O9" s="1" t="s">
        <v>219</v>
      </c>
      <c r="P9" s="1" t="s">
        <v>220</v>
      </c>
      <c r="Q9" s="1" t="s">
        <v>247</v>
      </c>
      <c r="R9" s="1" t="s">
        <v>73</v>
      </c>
      <c r="S9" s="1" t="s">
        <v>222</v>
      </c>
      <c r="T9" s="1" t="s">
        <v>228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6E6167A438A349559FE0109F609D731A</vt:lpwstr>
  </property>
</Properties>
</file>