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<sst xmlns="http://schemas.openxmlformats.org/spreadsheetml/2006/main" count="973" uniqueCount="290">
  <si>
    <t>去哪儿网酒店预付对账单</t>
  </si>
  <si>
    <t>供应商名称：</t>
  </si>
  <si>
    <t>趣悠游</t>
  </si>
  <si>
    <t>结算周期：</t>
  </si>
  <si>
    <t>2021-06-07至2021-06-13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</si>
  <si>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</si>
  <si>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</si>
  <si>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</si>
  <si>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</si>
  <si>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</si>
  <si>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</si>
  <si>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</si>
  <si>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</si>
  <si>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</si>
  <si>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</si>
  <si>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</si>
  <si>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</si>
  <si>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</si>
  <si>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</si>
  <si>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</si>
  <si>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¥11,498.60</t>
  </si>
  <si>
    <t>¥2,311.00</t>
  </si>
  <si>
    <t>¥765.04</t>
  </si>
  <si>
    <t>¥8,422.56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</si>
  <si>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</si>
  <si>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</si>
  <si>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</si>
  <si>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</si>
  <si>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</si>
  <si>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</si>
  <si>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</si>
  <si>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</si>
  <si>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</si>
  <si>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</si>
  <si>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</si>
  <si>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</si>
  <si>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</si>
  <si>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</si>
  <si>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</si>
  <si>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</si>
  <si>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</si>
  <si>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</si>
  <si>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</si>
  <si>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</si>
  <si>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</si>
  <si>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</si>
  <si>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</si>
  <si>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</si>
  <si>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</si>
  <si>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</si>
  <si>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</si>
  <si>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</si>
  <si>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</si>
  <si>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</si>
  <si>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</si>
  <si>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</si>
  <si>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</si>
  <si>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</si>
  <si>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</si>
  <si>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</si>
  <si>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</si>
  <si>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</si>
  <si>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</si>
  <si>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</si>
  <si>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</si>
  <si>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</si>
  <si>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</si>
  <si>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</si>
  <si>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</si>
  <si>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</si>
  <si>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702656397135</t>
  </si>
  <si>
    <t>2148010</t>
  </si>
  <si>
    <t>酒店预付</t>
  </si>
  <si>
    <t>否</t>
  </si>
  <si>
    <t>普通</t>
  </si>
  <si>
    <t>221835671</t>
  </si>
  <si>
    <t>粤海华美湾际酒店</t>
  </si>
  <si>
    <t>1626188</t>
  </si>
  <si>
    <t>YE/JIAYANGSUNNY</t>
  </si>
  <si>
    <t>2021-06-07</t>
  </si>
  <si>
    <t>2021-06-08</t>
  </si>
  <si>
    <t>¥257.00</t>
  </si>
  <si>
    <t>¥20.00</t>
  </si>
  <si>
    <t>¥237.00</t>
  </si>
  <si>
    <t>Wharney Deluxe Double Room</t>
  </si>
  <si>
    <t>WEBSITE</t>
  </si>
  <si>
    <t>702652299724</t>
  </si>
  <si>
    <t>2143827</t>
  </si>
  <si>
    <t>221835686</t>
  </si>
  <si>
    <t>铜锣湾如心酒店 (前身为如心铜锣湾海景酒店)</t>
  </si>
  <si>
    <t>ZHAO/DONGHUA</t>
  </si>
  <si>
    <t>2021-06-03</t>
  </si>
  <si>
    <t>2021-06-09</t>
  </si>
  <si>
    <t>¥308.00</t>
  </si>
  <si>
    <t>¥23.00</t>
  </si>
  <si>
    <t>¥285.00</t>
  </si>
  <si>
    <t>Standard Twin Room</t>
  </si>
  <si>
    <t>702657278322</t>
  </si>
  <si>
    <t>2149953</t>
  </si>
  <si>
    <t>SHI/DONGLIANG|ZHUANG/HUIPING</t>
  </si>
  <si>
    <t>¥226.60</t>
  </si>
  <si>
    <t>¥18.60</t>
  </si>
  <si>
    <t>¥208.00</t>
  </si>
  <si>
    <t>702657777748</t>
  </si>
  <si>
    <t>2149159</t>
  </si>
  <si>
    <t>859497005</t>
  </si>
  <si>
    <t>铂尔曼嘉威维马拉山度假村</t>
  </si>
  <si>
    <t>ZUO/JINYAN</t>
  </si>
  <si>
    <t>¥1,450.00</t>
  </si>
  <si>
    <t>¥137.00</t>
  </si>
  <si>
    <t>¥1,313.00</t>
  </si>
  <si>
    <t>Vimala Studio Villa</t>
  </si>
  <si>
    <t>702633406959</t>
  </si>
  <si>
    <t>2117201</t>
  </si>
  <si>
    <t>221839718</t>
  </si>
  <si>
    <t>澳门金龙酒店</t>
  </si>
  <si>
    <t>WU/YINGBEILIGE</t>
  </si>
  <si>
    <t>2021-05-15</t>
  </si>
  <si>
    <t>2021-06-10</t>
  </si>
  <si>
    <t>¥630.00</t>
  </si>
  <si>
    <t>¥51.00</t>
  </si>
  <si>
    <t>¥579.00</t>
  </si>
  <si>
    <t>Standard Double Room</t>
  </si>
  <si>
    <t>702657226228</t>
  </si>
  <si>
    <t>2149470</t>
  </si>
  <si>
    <t>LI/ZHIBANG</t>
  </si>
  <si>
    <t>¥210.00</t>
  </si>
  <si>
    <t>¥17.00</t>
  </si>
  <si>
    <t>¥193.00</t>
  </si>
  <si>
    <t>702633272413</t>
  </si>
  <si>
    <t>2116788</t>
  </si>
  <si>
    <t>221838068</t>
  </si>
  <si>
    <t>澳门凯旋门酒店</t>
  </si>
  <si>
    <t>CHEN/YANNI</t>
  </si>
  <si>
    <t>2021-06-12</t>
  </si>
  <si>
    <t>2021-06-14</t>
  </si>
  <si>
    <t>¥1,436.00</t>
  </si>
  <si>
    <t>¥718.00</t>
  </si>
  <si>
    <t>2021-06-10 21:23:09</t>
  </si>
  <si>
    <t>¥6.44</t>
  </si>
  <si>
    <t>¥711.56</t>
  </si>
  <si>
    <t>premier king-size room</t>
  </si>
  <si>
    <t>702657415998</t>
  </si>
  <si>
    <t>2150056</t>
  </si>
  <si>
    <t>YU/GUANLIN</t>
  </si>
  <si>
    <t>2021-06-11</t>
  </si>
  <si>
    <t>¥225.00</t>
  </si>
  <si>
    <t>702657999763</t>
  </si>
  <si>
    <t>2149473</t>
  </si>
  <si>
    <t>702659273475</t>
  </si>
  <si>
    <t>2151909</t>
  </si>
  <si>
    <t>221835086</t>
  </si>
  <si>
    <t>香港港岛海逸君绰酒店</t>
  </si>
  <si>
    <t>YEUNG/KAIYAN</t>
  </si>
  <si>
    <t>¥691.00</t>
  </si>
  <si>
    <t>¥53.00</t>
  </si>
  <si>
    <t>¥638.00</t>
  </si>
  <si>
    <t>Premier Harbour View Room</t>
  </si>
  <si>
    <t>702659644232</t>
  </si>
  <si>
    <t>2152620</t>
  </si>
  <si>
    <t>800115865</t>
  </si>
  <si>
    <t>澳门JW万豪酒店</t>
  </si>
  <si>
    <t>FAN/SAOFONG|IEONG/WENGCHON</t>
  </si>
  <si>
    <t>¥694.00</t>
  </si>
  <si>
    <t>¥76.00</t>
  </si>
  <si>
    <t>¥618.00</t>
  </si>
  <si>
    <t>Deluxe Queen Room</t>
  </si>
  <si>
    <t>702659328494</t>
  </si>
  <si>
    <t>2153035</t>
  </si>
  <si>
    <t>197295179</t>
  </si>
  <si>
    <t>曼谷铂尔曼皇权酒店</t>
  </si>
  <si>
    <t>DENG/YING</t>
  </si>
  <si>
    <t>¥359.00</t>
  </si>
  <si>
    <t>¥35.00</t>
  </si>
  <si>
    <t>¥324.00</t>
  </si>
  <si>
    <t>DOUBLE KING-SUPERIOR</t>
  </si>
  <si>
    <t>702660646385</t>
  </si>
  <si>
    <t>2154526</t>
  </si>
  <si>
    <t>221842439</t>
  </si>
  <si>
    <t>澳门葡京酒店</t>
  </si>
  <si>
    <t>HUANG/YE</t>
  </si>
  <si>
    <t>2021-07-03</t>
  </si>
  <si>
    <t>2021-07-04</t>
  </si>
  <si>
    <t>¥641.00</t>
  </si>
  <si>
    <t>2021-06-12 00:04:05</t>
  </si>
  <si>
    <t>Superior Twin Room</t>
  </si>
  <si>
    <t>702660388362</t>
  </si>
  <si>
    <t>2153514</t>
  </si>
  <si>
    <t>236635880</t>
  </si>
  <si>
    <t>YEHS悉尼QVB酒店</t>
  </si>
  <si>
    <t>WANG/YIJUN</t>
  </si>
  <si>
    <t>2021-06-13</t>
  </si>
  <si>
    <t>¥1,354.00</t>
  </si>
  <si>
    <t>¥126.00</t>
  </si>
  <si>
    <t>¥1,228.00</t>
  </si>
  <si>
    <t>Compact Queen Room</t>
  </si>
  <si>
    <t>702662370183</t>
  </si>
  <si>
    <t>197277653</t>
  </si>
  <si>
    <t>新加坡雅诗阁乌节服务公寓 (Staycation Approved)</t>
  </si>
  <si>
    <t>WANG/YINGYING</t>
  </si>
  <si>
    <t>¥952.00</t>
  </si>
  <si>
    <t>2021-06-13 13:18:51</t>
  </si>
  <si>
    <t>Premier Studio Suite</t>
  </si>
  <si>
    <t>702659895187</t>
  </si>
  <si>
    <t>2152039</t>
  </si>
  <si>
    <t>240124424</t>
  </si>
  <si>
    <t>阿德莫尔万怡酒店</t>
  </si>
  <si>
    <t>KANGJIE/WU</t>
  </si>
  <si>
    <t>¥1,840.00</t>
  </si>
  <si>
    <t>¥168.00</t>
  </si>
  <si>
    <t>¥1,672.00</t>
  </si>
  <si>
    <t>King Bed Room(SofaBed)</t>
  </si>
  <si>
    <t>合计</t>
  </si>
  <si>
    <t/>
  </si>
  <si>
    <t>¥9,187.60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</si>
  <si>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</si>
  <si>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</si>
  <si>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</si>
  <si>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</si>
  <si>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</si>
  <si>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</si>
  <si>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</si>
  <si>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</si>
  <si>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</si>
  <si>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702633272413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48.56</t>
    </r>
    <r>
      <rPr>
        <sz val="10"/>
        <rFont val="宋体"/>
        <charset val="134"/>
      </rPr>
      <t>元待退回</t>
    </r>
  </si>
  <si>
    <t>A210615164226481</t>
  </si>
  <si>
    <t>A210615164258481</t>
  </si>
  <si>
    <t>A2106151643241659</t>
  </si>
  <si>
    <r>
      <t>总计：</t>
    </r>
    <r>
      <rPr>
        <sz val="10"/>
        <rFont val="Arial"/>
        <charset val="134"/>
      </rPr>
      <t>8422.56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</si>
  <si>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</si>
  <si>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</si>
  <si>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</si>
  <si>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</si>
  <si>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</si>
  <si>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</si>
  <si>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</si>
  <si>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</si>
  <si>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</si>
  <si>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</si>
  <si>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</si>
  <si>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</si>
  <si>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</si>
  <si>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</si>
  <si>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</si>
  <si>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</si>
  <si>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WU YINGBEILIGE</t>
  </si>
  <si>
    <t>退房日周结</t>
  </si>
  <si>
    <t>579.00</t>
  </si>
  <si>
    <t>RMB</t>
  </si>
  <si>
    <t>0</t>
  </si>
  <si>
    <t>0.00</t>
  </si>
  <si>
    <t>趣悠游国际直连</t>
  </si>
  <si>
    <t>2021-05-15 17:40:36</t>
  </si>
  <si>
    <t>广州汇登信息科技有限公司</t>
  </si>
  <si>
    <t>直连</t>
  </si>
  <si>
    <t>香港如心铜锣湾海景酒店</t>
  </si>
  <si>
    <t>ZHAO DONGHUA</t>
  </si>
  <si>
    <t>285.00</t>
  </si>
  <si>
    <t>2021-06-03 21:31:58</t>
  </si>
  <si>
    <t>YE JIAYANGSUNNY</t>
  </si>
  <si>
    <t>237.00</t>
  </si>
  <si>
    <t>2021-06-07 07:36:50</t>
  </si>
  <si>
    <t>ZUO JINYAN</t>
  </si>
  <si>
    <t>1313.00</t>
  </si>
  <si>
    <t>2021-06-08 08:33:11</t>
  </si>
  <si>
    <t>LI ZHIBANG</t>
  </si>
  <si>
    <t>193.00</t>
  </si>
  <si>
    <t>2021-06-08 13:06:27</t>
  </si>
  <si>
    <t>208.00</t>
  </si>
  <si>
    <t>2021-06-08 13:08:23</t>
  </si>
  <si>
    <t>SHI DONGLIANG,ZHUANG HUIPING</t>
  </si>
  <si>
    <t>2021-06-08 18:56:57</t>
  </si>
  <si>
    <t>YU GUANLIN</t>
  </si>
  <si>
    <t>2021-06-08 19:53:06</t>
  </si>
  <si>
    <t>YEUNG KAIYAN</t>
  </si>
  <si>
    <t>638.00</t>
  </si>
  <si>
    <t>2021-06-10 01:33:18</t>
  </si>
  <si>
    <t>KANGJIE WU</t>
  </si>
  <si>
    <t>1672.00</t>
  </si>
  <si>
    <t>2021-06-10 08:47:36</t>
  </si>
  <si>
    <t>FAN SAOFONG,IEONG WENGCHON</t>
  </si>
  <si>
    <t>618.00</t>
  </si>
  <si>
    <t>2021-06-10 16:27:42</t>
  </si>
  <si>
    <t>DENG YING</t>
  </si>
  <si>
    <t>324.00</t>
  </si>
  <si>
    <t>2021-06-10 21:01:36</t>
  </si>
  <si>
    <t>QVB 悉尼酒店</t>
  </si>
  <si>
    <t>WANG YIJUN</t>
  </si>
  <si>
    <t>1228.00</t>
  </si>
  <si>
    <t>2021-06-11 08:49:50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</si>
</sst>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1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80</v>
      </c>
      <c r="P3" s="8" t="s">
        <v>92</v>
      </c>
      <c r="Q3" s="8"/>
      <c r="R3" s="11" t="s">
        <v>93</v>
      </c>
      <c r="S3" s="12" t="s">
        <v>19</v>
      </c>
      <c r="T3" s="8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75</v>
      </c>
      <c r="H4" s="8" t="s">
        <v>76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80</v>
      </c>
      <c r="O4" s="8" t="s">
        <v>80</v>
      </c>
      <c r="P4" s="8" t="s">
        <v>92</v>
      </c>
      <c r="Q4" s="8"/>
      <c r="R4" s="11" t="s">
        <v>100</v>
      </c>
      <c r="S4" s="12" t="s">
        <v>19</v>
      </c>
      <c r="T4" s="8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84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103</v>
      </c>
      <c r="B5" s="7" t="s">
        <v>104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80</v>
      </c>
      <c r="O5" s="8" t="s">
        <v>80</v>
      </c>
      <c r="P5" s="8" t="s">
        <v>92</v>
      </c>
      <c r="Q5" s="8"/>
      <c r="R5" s="11" t="s">
        <v>108</v>
      </c>
      <c r="S5" s="12" t="s">
        <v>19</v>
      </c>
      <c r="T5" s="8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112</v>
      </c>
      <c r="B6" s="7" t="s">
        <v>113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114</v>
      </c>
      <c r="H6" s="8" t="s">
        <v>115</v>
      </c>
      <c r="I6" s="8" t="s">
        <v>77</v>
      </c>
      <c r="J6" s="8" t="s">
        <v>2</v>
      </c>
      <c r="K6" s="8" t="s">
        <v>116</v>
      </c>
      <c r="L6" s="8">
        <v>1</v>
      </c>
      <c r="M6" s="8">
        <v>3</v>
      </c>
      <c r="N6" s="8" t="s">
        <v>117</v>
      </c>
      <c r="O6" s="8" t="s">
        <v>79</v>
      </c>
      <c r="P6" s="8" t="s">
        <v>118</v>
      </c>
      <c r="Q6" s="8"/>
      <c r="R6" s="11" t="s">
        <v>119</v>
      </c>
      <c r="S6" s="12" t="s">
        <v>19</v>
      </c>
      <c r="T6" s="8"/>
      <c r="U6" s="11" t="s">
        <v>19</v>
      </c>
      <c r="V6" s="11" t="s">
        <v>119</v>
      </c>
      <c r="W6" s="12" t="s">
        <v>120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123</v>
      </c>
      <c r="B7" s="7" t="s">
        <v>124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75</v>
      </c>
      <c r="H7" s="8" t="s">
        <v>76</v>
      </c>
      <c r="I7" s="8" t="s">
        <v>77</v>
      </c>
      <c r="J7" s="8" t="s">
        <v>2</v>
      </c>
      <c r="K7" s="8" t="s">
        <v>125</v>
      </c>
      <c r="L7" s="8">
        <v>1</v>
      </c>
      <c r="M7" s="8">
        <v>1</v>
      </c>
      <c r="N7" s="8" t="s">
        <v>80</v>
      </c>
      <c r="O7" s="8" t="s">
        <v>92</v>
      </c>
      <c r="P7" s="8" t="s">
        <v>118</v>
      </c>
      <c r="Q7" s="8"/>
      <c r="R7" s="11" t="s">
        <v>126</v>
      </c>
      <c r="S7" s="12" t="s">
        <v>19</v>
      </c>
      <c r="T7" s="8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84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129</v>
      </c>
      <c r="B8" s="7" t="s">
        <v>130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2</v>
      </c>
      <c r="N8" s="8" t="s">
        <v>117</v>
      </c>
      <c r="O8" s="8" t="s">
        <v>134</v>
      </c>
      <c r="P8" s="8" t="s">
        <v>135</v>
      </c>
      <c r="Q8" s="8"/>
      <c r="R8" s="11" t="s">
        <v>136</v>
      </c>
      <c r="S8" s="12" t="s">
        <v>137</v>
      </c>
      <c r="T8" s="8" t="s">
        <v>138</v>
      </c>
      <c r="U8" s="11" t="s">
        <v>19</v>
      </c>
      <c r="V8" s="11" t="s">
        <v>137</v>
      </c>
      <c r="W8" s="12" t="s">
        <v>139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142</v>
      </c>
      <c r="B9" s="7" t="s">
        <v>143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75</v>
      </c>
      <c r="H9" s="8" t="s">
        <v>76</v>
      </c>
      <c r="I9" s="8" t="s">
        <v>77</v>
      </c>
      <c r="J9" s="8" t="s">
        <v>2</v>
      </c>
      <c r="K9" s="8" t="s">
        <v>144</v>
      </c>
      <c r="L9" s="8">
        <v>1</v>
      </c>
      <c r="M9" s="8">
        <v>1</v>
      </c>
      <c r="N9" s="8" t="s">
        <v>80</v>
      </c>
      <c r="O9" s="8" t="s">
        <v>118</v>
      </c>
      <c r="P9" s="8" t="s">
        <v>145</v>
      </c>
      <c r="Q9" s="8"/>
      <c r="R9" s="11" t="s">
        <v>146</v>
      </c>
      <c r="S9" s="12" t="s">
        <v>19</v>
      </c>
      <c r="T9" s="8"/>
      <c r="U9" s="11" t="s">
        <v>19</v>
      </c>
      <c r="V9" s="11" t="s">
        <v>146</v>
      </c>
      <c r="W9" s="12" t="s">
        <v>127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102</v>
      </c>
      <c r="AD9" t="s">
        <v>6</v>
      </c>
      <c r="AE9" t="s">
        <v>84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147</v>
      </c>
      <c r="B10" s="7" t="s">
        <v>148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75</v>
      </c>
      <c r="H10" s="8" t="s">
        <v>76</v>
      </c>
      <c r="I10" s="8" t="s">
        <v>77</v>
      </c>
      <c r="J10" s="8" t="s">
        <v>2</v>
      </c>
      <c r="K10" s="8" t="s">
        <v>125</v>
      </c>
      <c r="L10" s="8">
        <v>1</v>
      </c>
      <c r="M10" s="8">
        <v>1</v>
      </c>
      <c r="N10" s="8" t="s">
        <v>80</v>
      </c>
      <c r="O10" s="8" t="s">
        <v>118</v>
      </c>
      <c r="P10" s="8" t="s">
        <v>145</v>
      </c>
      <c r="Q10" s="8"/>
      <c r="R10" s="11" t="s">
        <v>146</v>
      </c>
      <c r="S10" s="12" t="s">
        <v>19</v>
      </c>
      <c r="T10" s="8"/>
      <c r="U10" s="11" t="s">
        <v>19</v>
      </c>
      <c r="V10" s="11" t="s">
        <v>146</v>
      </c>
      <c r="W10" s="12" t="s">
        <v>127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102</v>
      </c>
      <c r="AD10" t="s">
        <v>6</v>
      </c>
      <c r="AE10" t="s">
        <v>84</v>
      </c>
      <c r="AF10" t="s">
        <v>85</v>
      </c>
      <c r="AG10" t="s">
        <v>73</v>
      </c>
      <c r="AH10" t="s">
        <v>19</v>
      </c>
    </row>
    <row r="11" ht="14.25" customHeight="1" spans="1:34">
      <c r="A11" s="7" t="s">
        <v>149</v>
      </c>
      <c r="B11" s="7" t="s">
        <v>150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151</v>
      </c>
      <c r="H11" s="8" t="s">
        <v>152</v>
      </c>
      <c r="I11" s="8" t="s">
        <v>77</v>
      </c>
      <c r="J11" s="8" t="s">
        <v>2</v>
      </c>
      <c r="K11" s="8" t="s">
        <v>153</v>
      </c>
      <c r="L11" s="8">
        <v>1</v>
      </c>
      <c r="M11" s="8">
        <v>1</v>
      </c>
      <c r="N11" s="8" t="s">
        <v>118</v>
      </c>
      <c r="O11" s="8" t="s">
        <v>118</v>
      </c>
      <c r="P11" s="8" t="s">
        <v>145</v>
      </c>
      <c r="Q11" s="8"/>
      <c r="R11" s="11" t="s">
        <v>154</v>
      </c>
      <c r="S11" s="12" t="s">
        <v>19</v>
      </c>
      <c r="T11" s="8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73</v>
      </c>
      <c r="AH11" t="s">
        <v>19</v>
      </c>
    </row>
    <row r="12" ht="14.25" customHeight="1" spans="1:34">
      <c r="A12" s="7" t="s">
        <v>158</v>
      </c>
      <c r="B12" s="7" t="s">
        <v>159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160</v>
      </c>
      <c r="H12" s="8" t="s">
        <v>161</v>
      </c>
      <c r="I12" s="8" t="s">
        <v>77</v>
      </c>
      <c r="J12" s="8" t="s">
        <v>2</v>
      </c>
      <c r="K12" s="8" t="s">
        <v>162</v>
      </c>
      <c r="L12" s="8">
        <v>1</v>
      </c>
      <c r="M12" s="8">
        <v>1</v>
      </c>
      <c r="N12" s="8" t="s">
        <v>118</v>
      </c>
      <c r="O12" s="8" t="s">
        <v>118</v>
      </c>
      <c r="P12" s="8" t="s">
        <v>145</v>
      </c>
      <c r="Q12" s="8"/>
      <c r="R12" s="11" t="s">
        <v>163</v>
      </c>
      <c r="S12" s="12" t="s">
        <v>19</v>
      </c>
      <c r="T12" s="8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7" t="s">
        <v>167</v>
      </c>
      <c r="B13" s="7" t="s">
        <v>168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169</v>
      </c>
      <c r="H13" s="8" t="s">
        <v>170</v>
      </c>
      <c r="I13" s="8" t="s">
        <v>77</v>
      </c>
      <c r="J13" s="8" t="s">
        <v>2</v>
      </c>
      <c r="K13" s="8" t="s">
        <v>171</v>
      </c>
      <c r="L13" s="8">
        <v>1</v>
      </c>
      <c r="M13" s="8">
        <v>1</v>
      </c>
      <c r="N13" s="8" t="s">
        <v>118</v>
      </c>
      <c r="O13" s="8" t="s">
        <v>118</v>
      </c>
      <c r="P13" s="8" t="s">
        <v>145</v>
      </c>
      <c r="Q13" s="8"/>
      <c r="R13" s="11" t="s">
        <v>172</v>
      </c>
      <c r="S13" s="12" t="s">
        <v>19</v>
      </c>
      <c r="T13" s="8"/>
      <c r="U13" s="11" t="s">
        <v>19</v>
      </c>
      <c r="V13" s="11" t="s">
        <v>172</v>
      </c>
      <c r="W13" s="12" t="s">
        <v>173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73</v>
      </c>
      <c r="AH13" t="s">
        <v>19</v>
      </c>
    </row>
    <row r="14" ht="14.25" customHeight="1" spans="1:34">
      <c r="A14" s="7" t="s">
        <v>176</v>
      </c>
      <c r="B14" s="7" t="s">
        <v>177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178</v>
      </c>
      <c r="H14" s="8" t="s">
        <v>179</v>
      </c>
      <c r="I14" s="8" t="s">
        <v>77</v>
      </c>
      <c r="J14" s="8" t="s">
        <v>2</v>
      </c>
      <c r="K14" s="8" t="s">
        <v>180</v>
      </c>
      <c r="L14" s="8">
        <v>1</v>
      </c>
      <c r="M14" s="8">
        <v>1</v>
      </c>
      <c r="N14" s="8" t="s">
        <v>145</v>
      </c>
      <c r="O14" s="8" t="s">
        <v>181</v>
      </c>
      <c r="P14" s="8" t="s">
        <v>182</v>
      </c>
      <c r="Q14" s="8"/>
      <c r="R14" s="11" t="s">
        <v>183</v>
      </c>
      <c r="S14" s="12" t="s">
        <v>183</v>
      </c>
      <c r="T14" s="8" t="s">
        <v>184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185</v>
      </c>
      <c r="AF14" t="s">
        <v>85</v>
      </c>
      <c r="AG14" t="s">
        <v>73</v>
      </c>
      <c r="AH14" t="s">
        <v>19</v>
      </c>
    </row>
    <row r="15" ht="14.25" customHeight="1" spans="1:34">
      <c r="A15" s="7" t="s">
        <v>186</v>
      </c>
      <c r="B15" s="7" t="s">
        <v>187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188</v>
      </c>
      <c r="H15" s="8" t="s">
        <v>189</v>
      </c>
      <c r="I15" s="8" t="s">
        <v>77</v>
      </c>
      <c r="J15" s="8" t="s">
        <v>2</v>
      </c>
      <c r="K15" s="8" t="s">
        <v>190</v>
      </c>
      <c r="L15" s="8">
        <v>1</v>
      </c>
      <c r="M15" s="8">
        <v>2</v>
      </c>
      <c r="N15" s="8" t="s">
        <v>145</v>
      </c>
      <c r="O15" s="8" t="s">
        <v>145</v>
      </c>
      <c r="P15" s="8" t="s">
        <v>191</v>
      </c>
      <c r="Q15" s="8"/>
      <c r="R15" s="11" t="s">
        <v>192</v>
      </c>
      <c r="S15" s="12" t="s">
        <v>19</v>
      </c>
      <c r="T15" s="8"/>
      <c r="U15" s="11" t="s">
        <v>19</v>
      </c>
      <c r="V15" s="11" t="s">
        <v>192</v>
      </c>
      <c r="W15" s="12" t="s">
        <v>193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85</v>
      </c>
      <c r="AG15" t="s">
        <v>73</v>
      </c>
      <c r="AH15" t="s">
        <v>19</v>
      </c>
    </row>
    <row r="16" ht="14.25" customHeight="1" spans="1:34">
      <c r="A16" s="7" t="s">
        <v>196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197</v>
      </c>
      <c r="H16" s="8" t="s">
        <v>198</v>
      </c>
      <c r="I16" s="8" t="s">
        <v>77</v>
      </c>
      <c r="J16" s="8" t="s">
        <v>2</v>
      </c>
      <c r="K16" s="8" t="s">
        <v>199</v>
      </c>
      <c r="L16" s="8">
        <v>1</v>
      </c>
      <c r="M16" s="8">
        <v>1</v>
      </c>
      <c r="N16" s="8" t="s">
        <v>191</v>
      </c>
      <c r="O16" s="8" t="s">
        <v>191</v>
      </c>
      <c r="P16" s="8" t="s">
        <v>135</v>
      </c>
      <c r="Q16" s="8"/>
      <c r="R16" s="11" t="s">
        <v>200</v>
      </c>
      <c r="S16" s="12" t="s">
        <v>200</v>
      </c>
      <c r="T16" s="8" t="s">
        <v>201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202</v>
      </c>
      <c r="AF16" t="s">
        <v>85</v>
      </c>
      <c r="AG16" t="s">
        <v>73</v>
      </c>
      <c r="AH16" t="s">
        <v>19</v>
      </c>
    </row>
    <row r="17" ht="14.25" customHeight="1" spans="1:34">
      <c r="A17" s="7" t="s">
        <v>203</v>
      </c>
      <c r="B17" s="7" t="s">
        <v>204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205</v>
      </c>
      <c r="H17" s="8" t="s">
        <v>206</v>
      </c>
      <c r="I17" s="8" t="s">
        <v>77</v>
      </c>
      <c r="J17" s="8" t="s">
        <v>2</v>
      </c>
      <c r="K17" s="8" t="s">
        <v>207</v>
      </c>
      <c r="L17" s="8">
        <v>1</v>
      </c>
      <c r="M17" s="8">
        <v>2</v>
      </c>
      <c r="N17" s="8" t="s">
        <v>118</v>
      </c>
      <c r="O17" s="8" t="s">
        <v>145</v>
      </c>
      <c r="P17" s="8" t="s">
        <v>191</v>
      </c>
      <c r="Q17" s="8"/>
      <c r="R17" s="11" t="s">
        <v>208</v>
      </c>
      <c r="S17" s="12" t="s">
        <v>19</v>
      </c>
      <c r="T17" s="8"/>
      <c r="U17" s="11" t="s">
        <v>19</v>
      </c>
      <c r="V17" s="11" t="s">
        <v>208</v>
      </c>
      <c r="W17" s="12" t="s">
        <v>209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85</v>
      </c>
      <c r="AG17" t="s">
        <v>73</v>
      </c>
      <c r="AH17" t="s">
        <v>19</v>
      </c>
    </row>
    <row r="18" customHeight="1" spans="1:32">
      <c r="A18" s="10" t="s">
        <v>212</v>
      </c>
      <c r="B18" s="10"/>
      <c r="C18" s="10" t="s">
        <v>213</v>
      </c>
      <c r="D18" s="10"/>
      <c r="E18" s="10"/>
      <c r="F18" s="10"/>
      <c r="G18" s="10" t="s">
        <v>213</v>
      </c>
      <c r="H18" s="10" t="s">
        <v>213</v>
      </c>
      <c r="I18" s="10" t="s">
        <v>213</v>
      </c>
      <c r="J18" s="10" t="s">
        <v>213</v>
      </c>
      <c r="K18" s="10" t="s">
        <v>213</v>
      </c>
      <c r="L18" s="10" t="s">
        <v>213</v>
      </c>
      <c r="M18" s="10" t="s">
        <v>213</v>
      </c>
      <c r="N18" s="10" t="s">
        <v>213</v>
      </c>
      <c r="O18" s="10" t="s">
        <v>213</v>
      </c>
      <c r="P18" s="10" t="s">
        <v>213</v>
      </c>
      <c r="Q18" s="10"/>
      <c r="R18" s="13" t="s">
        <v>20</v>
      </c>
      <c r="S18" s="13" t="s">
        <v>21</v>
      </c>
      <c r="T18" s="10" t="s">
        <v>213</v>
      </c>
      <c r="U18" s="13"/>
      <c r="V18" s="13" t="s">
        <v>214</v>
      </c>
      <c r="W18" s="13" t="s">
        <v>22</v>
      </c>
      <c r="X18" s="13"/>
      <c r="Y18" s="13"/>
      <c r="Z18" s="13"/>
      <c r="AA18" s="10"/>
      <c r="AB18" s="13"/>
      <c r="AC18" s="10"/>
      <c r="AD18" s="10" t="s">
        <v>213</v>
      </c>
      <c r="AE18" s="10"/>
      <c r="AF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215</v>
      </c>
      <c r="B1" s="4" t="s">
        <v>216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217</v>
      </c>
      <c r="H1" s="4" t="s">
        <v>218</v>
      </c>
      <c r="I1" s="4" t="s">
        <v>13</v>
      </c>
      <c r="J1" s="4" t="s">
        <v>17</v>
      </c>
      <c r="K1" s="4" t="s">
        <v>18</v>
      </c>
      <c r="L1" s="9" t="s">
        <v>219</v>
      </c>
      <c r="M1" s="4" t="s">
        <v>220</v>
      </c>
      <c r="N1" s="4" t="s">
        <v>221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D40" sqref="D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223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237</v>
      </c>
      <c r="E2" t="str">
        <f>VLOOKUP(A2,HOP!A:L,12,0)</f>
        <v>237.00</v>
      </c>
      <c r="F2" t="str">
        <f>VLOOKUP(A2,HOP!A:C,3,0)</f>
        <v>2148010</v>
      </c>
      <c r="G2">
        <f>D2-E2</f>
        <v>0</v>
      </c>
      <c r="H2" t="str">
        <f>$H$1&amp;F2</f>
        <v>，2148010</v>
      </c>
      <c r="I2" t="str">
        <f>VLOOKUP(A2,HOP!A:T,20,0)</f>
        <v>直连</v>
      </c>
    </row>
    <row r="3" ht="14.25" customHeight="1" spans="1:9">
      <c r="A3" s="7" t="s">
        <v>86</v>
      </c>
      <c r="B3" s="8" t="s">
        <v>80</v>
      </c>
      <c r="C3" s="8" t="s">
        <v>92</v>
      </c>
      <c r="D3" s="3">
        <v>285</v>
      </c>
      <c r="E3" t="str">
        <f>VLOOKUP(A3,HOP!A:L,12,0)</f>
        <v>285.00</v>
      </c>
      <c r="F3" t="str">
        <f>VLOOKUP(A3,HOP!A:C,3,0)</f>
        <v>2143827</v>
      </c>
      <c r="G3">
        <f t="shared" ref="G3:G17" si="0">D3-E3</f>
        <v>0</v>
      </c>
      <c r="H3" t="str">
        <f t="shared" ref="H3:H17" si="1">$H$1&amp;F3</f>
        <v>，2143827</v>
      </c>
      <c r="I3" t="str">
        <f>VLOOKUP(A3,HOP!A:T,20,0)</f>
        <v>直连</v>
      </c>
    </row>
    <row r="4" ht="14.25" customHeight="1" spans="1:9">
      <c r="A4" s="7" t="s">
        <v>97</v>
      </c>
      <c r="B4" s="8" t="s">
        <v>80</v>
      </c>
      <c r="C4" s="8" t="s">
        <v>92</v>
      </c>
      <c r="D4" s="3">
        <v>208</v>
      </c>
      <c r="E4" t="str">
        <f>VLOOKUP(A4,HOP!A:L,12,0)</f>
        <v>208.00</v>
      </c>
      <c r="F4" t="str">
        <f>VLOOKUP(A4,HOP!A:C,3,0)</f>
        <v>2149953</v>
      </c>
      <c r="G4">
        <f t="shared" si="0"/>
        <v>0</v>
      </c>
      <c r="H4" t="str">
        <f t="shared" si="1"/>
        <v>，2149953</v>
      </c>
      <c r="I4" t="str">
        <f>VLOOKUP(A4,HOP!A:T,20,0)</f>
        <v>直连</v>
      </c>
    </row>
    <row r="5" ht="14.25" customHeight="1" spans="1:9">
      <c r="A5" s="7" t="s">
        <v>103</v>
      </c>
      <c r="B5" s="8" t="s">
        <v>80</v>
      </c>
      <c r="C5" s="8" t="s">
        <v>92</v>
      </c>
      <c r="D5" s="3">
        <v>1313</v>
      </c>
      <c r="E5" t="str">
        <f>VLOOKUP(A5,HOP!A:L,12,0)</f>
        <v>1313.00</v>
      </c>
      <c r="F5" t="str">
        <f>VLOOKUP(A5,HOP!A:C,3,0)</f>
        <v>2149159</v>
      </c>
      <c r="G5">
        <f t="shared" si="0"/>
        <v>0</v>
      </c>
      <c r="H5" t="str">
        <f t="shared" si="1"/>
        <v>，2149159</v>
      </c>
      <c r="I5" t="str">
        <f>VLOOKUP(A5,HOP!A:T,20,0)</f>
        <v>直连</v>
      </c>
    </row>
    <row r="6" ht="14.25" customHeight="1" spans="1:9">
      <c r="A6" s="7" t="s">
        <v>112</v>
      </c>
      <c r="B6" s="8" t="s">
        <v>79</v>
      </c>
      <c r="C6" s="8" t="s">
        <v>118</v>
      </c>
      <c r="D6" s="3">
        <v>579</v>
      </c>
      <c r="E6" t="str">
        <f>VLOOKUP(A6,HOP!A:L,12,0)</f>
        <v>579.00</v>
      </c>
      <c r="F6" t="str">
        <f>VLOOKUP(A6,HOP!A:C,3,0)</f>
        <v>2117201</v>
      </c>
      <c r="G6">
        <f t="shared" si="0"/>
        <v>0</v>
      </c>
      <c r="H6" t="str">
        <f t="shared" si="1"/>
        <v>，2117201</v>
      </c>
      <c r="I6" t="str">
        <f>VLOOKUP(A6,HOP!A:T,20,0)</f>
        <v>直连</v>
      </c>
    </row>
    <row r="7" ht="14.25" customHeight="1" spans="1:9">
      <c r="A7" s="7" t="s">
        <v>123</v>
      </c>
      <c r="B7" s="8" t="s">
        <v>92</v>
      </c>
      <c r="C7" s="8" t="s">
        <v>118</v>
      </c>
      <c r="D7" s="3">
        <v>193</v>
      </c>
      <c r="E7" t="str">
        <f>VLOOKUP(A7,HOP!A:L,12,0)</f>
        <v>193.00</v>
      </c>
      <c r="F7" t="str">
        <f>VLOOKUP(A7,HOP!A:C,3,0)</f>
        <v>2149470</v>
      </c>
      <c r="G7">
        <f t="shared" si="0"/>
        <v>0</v>
      </c>
      <c r="H7" t="str">
        <f t="shared" si="1"/>
        <v>，2149470</v>
      </c>
      <c r="I7" t="str">
        <f>VLOOKUP(A7,HOP!A:T,20,0)</f>
        <v>直连</v>
      </c>
    </row>
    <row r="8" ht="14.25" customHeight="1" spans="1:10">
      <c r="A8" s="43" t="s">
        <v>129</v>
      </c>
      <c r="B8" s="8" t="s">
        <v>134</v>
      </c>
      <c r="C8" s="8" t="s">
        <v>135</v>
      </c>
      <c r="D8" s="3">
        <v>711.56</v>
      </c>
      <c r="E8">
        <v>663</v>
      </c>
      <c r="F8">
        <v>2116788</v>
      </c>
      <c r="G8">
        <f t="shared" si="0"/>
        <v>48.5599999999999</v>
      </c>
      <c r="H8" t="str">
        <f t="shared" si="1"/>
        <v>，2116788</v>
      </c>
      <c r="I8" t="e">
        <f>VLOOKUP(A8,HOP!A:T,20,0)</f>
        <v>#N/A</v>
      </c>
      <c r="J8" t="s">
        <v>224</v>
      </c>
    </row>
    <row r="9" ht="14.25" customHeight="1" spans="1:9">
      <c r="A9" s="7" t="s">
        <v>142</v>
      </c>
      <c r="B9" s="8" t="s">
        <v>118</v>
      </c>
      <c r="C9" s="8" t="s">
        <v>145</v>
      </c>
      <c r="D9" s="3">
        <v>208</v>
      </c>
      <c r="E9" t="str">
        <f>VLOOKUP(A9,HOP!A:L,12,0)</f>
        <v>208.00</v>
      </c>
      <c r="F9" t="str">
        <f>VLOOKUP(A9,HOP!A:C,3,0)</f>
        <v>2150056</v>
      </c>
      <c r="G9">
        <f t="shared" si="0"/>
        <v>0</v>
      </c>
      <c r="H9" t="str">
        <f t="shared" si="1"/>
        <v>，2150056</v>
      </c>
      <c r="I9" t="str">
        <f>VLOOKUP(A9,HOP!A:T,20,0)</f>
        <v>直连</v>
      </c>
    </row>
    <row r="10" ht="14.25" customHeight="1" spans="1:9">
      <c r="A10" s="7" t="s">
        <v>147</v>
      </c>
      <c r="B10" s="8" t="s">
        <v>118</v>
      </c>
      <c r="C10" s="8" t="s">
        <v>145</v>
      </c>
      <c r="D10" s="3">
        <v>208</v>
      </c>
      <c r="E10" t="str">
        <f>VLOOKUP(A10,HOP!A:L,12,0)</f>
        <v>208.00</v>
      </c>
      <c r="F10" t="str">
        <f>VLOOKUP(A10,HOP!A:C,3,0)</f>
        <v>2149473</v>
      </c>
      <c r="G10">
        <f t="shared" si="0"/>
        <v>0</v>
      </c>
      <c r="H10" t="str">
        <f t="shared" si="1"/>
        <v>，2149473</v>
      </c>
      <c r="I10" t="str">
        <f>VLOOKUP(A10,HOP!A:T,20,0)</f>
        <v>直连</v>
      </c>
    </row>
    <row r="11" ht="14.25" customHeight="1" spans="1:9">
      <c r="A11" s="7" t="s">
        <v>149</v>
      </c>
      <c r="B11" s="8" t="s">
        <v>118</v>
      </c>
      <c r="C11" s="8" t="s">
        <v>145</v>
      </c>
      <c r="D11" s="3">
        <v>638</v>
      </c>
      <c r="E11" t="str">
        <f>VLOOKUP(A11,HOP!A:L,12,0)</f>
        <v>638.00</v>
      </c>
      <c r="F11" t="str">
        <f>VLOOKUP(A11,HOP!A:C,3,0)</f>
        <v>2151909</v>
      </c>
      <c r="G11">
        <f t="shared" si="0"/>
        <v>0</v>
      </c>
      <c r="H11" t="str">
        <f t="shared" si="1"/>
        <v>，2151909</v>
      </c>
      <c r="I11" t="str">
        <f>VLOOKUP(A11,HOP!A:T,20,0)</f>
        <v>直连</v>
      </c>
    </row>
    <row r="12" ht="14.25" customHeight="1" spans="1:9">
      <c r="A12" s="7" t="s">
        <v>158</v>
      </c>
      <c r="B12" s="8" t="s">
        <v>118</v>
      </c>
      <c r="C12" s="8" t="s">
        <v>145</v>
      </c>
      <c r="D12" s="3">
        <v>618</v>
      </c>
      <c r="E12" t="str">
        <f>VLOOKUP(A12,HOP!A:L,12,0)</f>
        <v>618.00</v>
      </c>
      <c r="F12" t="str">
        <f>VLOOKUP(A12,HOP!A:C,3,0)</f>
        <v>2152620</v>
      </c>
      <c r="G12">
        <f t="shared" si="0"/>
        <v>0</v>
      </c>
      <c r="H12" t="str">
        <f t="shared" si="1"/>
        <v>，2152620</v>
      </c>
      <c r="I12" t="str">
        <f>VLOOKUP(A12,HOP!A:T,20,0)</f>
        <v>直连</v>
      </c>
    </row>
    <row r="13" ht="14.25" customHeight="1" spans="1:9">
      <c r="A13" s="7" t="s">
        <v>167</v>
      </c>
      <c r="B13" s="8" t="s">
        <v>118</v>
      </c>
      <c r="C13" s="8" t="s">
        <v>145</v>
      </c>
      <c r="D13" s="3">
        <v>324</v>
      </c>
      <c r="E13" t="str">
        <f>VLOOKUP(A13,HOP!A:L,12,0)</f>
        <v>324.00</v>
      </c>
      <c r="F13" t="str">
        <f>VLOOKUP(A13,HOP!A:C,3,0)</f>
        <v>2153035</v>
      </c>
      <c r="G13">
        <f t="shared" si="0"/>
        <v>0</v>
      </c>
      <c r="H13" t="str">
        <f t="shared" si="1"/>
        <v>，2153035</v>
      </c>
      <c r="I13" t="str">
        <f>VLOOKUP(A13,HOP!A:T,20,0)</f>
        <v>直连</v>
      </c>
    </row>
    <row r="14" ht="14.25" hidden="1" customHeight="1" spans="1:9">
      <c r="A14" s="7" t="s">
        <v>176</v>
      </c>
      <c r="B14" s="8" t="s">
        <v>181</v>
      </c>
      <c r="C14" s="8" t="s">
        <v>182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VLOOKUP(A14,HOP!A:T,20,0)</f>
        <v>#N/A</v>
      </c>
    </row>
    <row r="15" ht="14.25" customHeight="1" spans="1:9">
      <c r="A15" s="7" t="s">
        <v>186</v>
      </c>
      <c r="B15" s="8" t="s">
        <v>145</v>
      </c>
      <c r="C15" s="8" t="s">
        <v>191</v>
      </c>
      <c r="D15" s="3">
        <v>1228</v>
      </c>
      <c r="E15" t="str">
        <f>VLOOKUP(A15,HOP!A:L,12,0)</f>
        <v>1228.00</v>
      </c>
      <c r="F15" t="str">
        <f>VLOOKUP(A15,HOP!A:C,3,0)</f>
        <v>2153514</v>
      </c>
      <c r="G15">
        <f t="shared" si="0"/>
        <v>0</v>
      </c>
      <c r="H15" t="str">
        <f t="shared" si="1"/>
        <v>，2153514</v>
      </c>
      <c r="I15" t="str">
        <f>VLOOKUP(A15,HOP!A:T,20,0)</f>
        <v>直连</v>
      </c>
    </row>
    <row r="16" ht="14.25" hidden="1" customHeight="1" spans="1:9">
      <c r="A16" s="7" t="s">
        <v>196</v>
      </c>
      <c r="B16" s="8" t="s">
        <v>191</v>
      </c>
      <c r="C16" s="8" t="s">
        <v>135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VLOOKUP(A16,HOP!A:T,20,0)</f>
        <v>#N/A</v>
      </c>
    </row>
    <row r="17" ht="14.25" customHeight="1" spans="1:9">
      <c r="A17" s="7" t="s">
        <v>203</v>
      </c>
      <c r="B17" s="8" t="s">
        <v>145</v>
      </c>
      <c r="C17" s="8" t="s">
        <v>191</v>
      </c>
      <c r="D17" s="3">
        <v>1672</v>
      </c>
      <c r="E17" t="str">
        <f>VLOOKUP(A17,HOP!A:L,12,0)</f>
        <v>1672.00</v>
      </c>
      <c r="F17" t="str">
        <f>VLOOKUP(A17,HOP!A:C,3,0)</f>
        <v>2152039</v>
      </c>
      <c r="G17">
        <f t="shared" si="0"/>
        <v>0</v>
      </c>
      <c r="H17" t="str">
        <f t="shared" si="1"/>
        <v>，2152039</v>
      </c>
      <c r="I17" t="str">
        <f>VLOOKUP(A17,HOP!A:T,20,0)</f>
        <v>直连</v>
      </c>
    </row>
    <row r="19" spans="4:4">
      <c r="D19" s="3">
        <f>SUM(D2:D18)</f>
        <v>8422.56</v>
      </c>
    </row>
    <row r="22" spans="1:2">
      <c r="A22" t="s">
        <v>225</v>
      </c>
      <c r="B22">
        <v>663</v>
      </c>
    </row>
    <row r="23" spans="1:2">
      <c r="A23" t="s">
        <v>226</v>
      </c>
      <c r="B23">
        <v>7711</v>
      </c>
    </row>
    <row r="24" spans="1:2">
      <c r="A24" t="s">
        <v>227</v>
      </c>
      <c r="B24">
        <v>48.56</v>
      </c>
    </row>
    <row r="25" spans="1:2">
      <c r="A25" s="6" t="s">
        <v>228</v>
      </c>
      <c r="B25">
        <f>SUBTOTAL(9,B22:B24)</f>
        <v>8422.56</v>
      </c>
    </row>
  </sheetData>
  <autoFilter ref="A1:I17">
    <filterColumn colId="3">
      <filters>
        <filter val="193.00"/>
        <filter val="208.00"/>
        <filter val="237.00"/>
        <filter val="285.00"/>
        <filter val="324.00"/>
        <filter val="579.00"/>
        <filter val="618.00"/>
        <filter val="638.00"/>
        <filter val="1,228.00"/>
        <filter val="1,313.00"/>
        <filter val="1,672.00"/>
        <filter val="711.5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229</v>
      </c>
      <c r="B1" s="2" t="s">
        <v>230</v>
      </c>
      <c r="C1" s="2" t="s">
        <v>231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</row>
    <row r="2" s="1" customFormat="1" spans="1:20">
      <c r="A2" s="1" t="s">
        <v>112</v>
      </c>
      <c r="B2" s="1" t="s">
        <v>117</v>
      </c>
      <c r="C2" s="1" t="s">
        <v>113</v>
      </c>
      <c r="D2" s="1" t="s">
        <v>115</v>
      </c>
      <c r="E2" s="1" t="s">
        <v>245</v>
      </c>
      <c r="F2" s="1" t="s">
        <v>79</v>
      </c>
      <c r="G2" s="1" t="s">
        <v>118</v>
      </c>
      <c r="H2" s="1" t="s">
        <v>246</v>
      </c>
      <c r="I2" s="1" t="s">
        <v>247</v>
      </c>
      <c r="J2" s="1" t="s">
        <v>248</v>
      </c>
      <c r="K2" s="1" t="s">
        <v>247</v>
      </c>
      <c r="L2" s="1" t="s">
        <v>247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73</v>
      </c>
      <c r="S2" s="1" t="s">
        <v>253</v>
      </c>
      <c r="T2" s="1" t="s">
        <v>254</v>
      </c>
    </row>
    <row r="3" s="1" customFormat="1" spans="1:20">
      <c r="A3" s="1" t="s">
        <v>86</v>
      </c>
      <c r="B3" s="1" t="s">
        <v>91</v>
      </c>
      <c r="C3" s="1" t="s">
        <v>87</v>
      </c>
      <c r="D3" s="1" t="s">
        <v>255</v>
      </c>
      <c r="E3" s="1" t="s">
        <v>256</v>
      </c>
      <c r="F3" s="1" t="s">
        <v>80</v>
      </c>
      <c r="G3" s="1" t="s">
        <v>92</v>
      </c>
      <c r="H3" s="1" t="s">
        <v>246</v>
      </c>
      <c r="I3" s="1" t="s">
        <v>257</v>
      </c>
      <c r="J3" s="1" t="s">
        <v>248</v>
      </c>
      <c r="K3" s="1" t="s">
        <v>257</v>
      </c>
      <c r="L3" s="1" t="s">
        <v>257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258</v>
      </c>
      <c r="R3" s="1" t="s">
        <v>73</v>
      </c>
      <c r="S3" s="1" t="s">
        <v>253</v>
      </c>
      <c r="T3" s="1" t="s">
        <v>254</v>
      </c>
    </row>
    <row r="4" s="1" customFormat="1" spans="1:20">
      <c r="A4" s="1" t="s">
        <v>70</v>
      </c>
      <c r="B4" s="1" t="s">
        <v>79</v>
      </c>
      <c r="C4" s="1" t="s">
        <v>71</v>
      </c>
      <c r="D4" s="1" t="s">
        <v>76</v>
      </c>
      <c r="E4" s="1" t="s">
        <v>259</v>
      </c>
      <c r="F4" s="1" t="s">
        <v>79</v>
      </c>
      <c r="G4" s="1" t="s">
        <v>80</v>
      </c>
      <c r="H4" s="1" t="s">
        <v>246</v>
      </c>
      <c r="I4" s="1" t="s">
        <v>260</v>
      </c>
      <c r="J4" s="1" t="s">
        <v>248</v>
      </c>
      <c r="K4" s="1" t="s">
        <v>260</v>
      </c>
      <c r="L4" s="1" t="s">
        <v>260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261</v>
      </c>
      <c r="R4" s="1" t="s">
        <v>73</v>
      </c>
      <c r="S4" s="1" t="s">
        <v>253</v>
      </c>
      <c r="T4" s="1" t="s">
        <v>254</v>
      </c>
    </row>
    <row r="5" s="1" customFormat="1" spans="1:20">
      <c r="A5" s="1" t="s">
        <v>103</v>
      </c>
      <c r="B5" s="1" t="s">
        <v>80</v>
      </c>
      <c r="C5" s="1" t="s">
        <v>104</v>
      </c>
      <c r="D5" s="1" t="s">
        <v>106</v>
      </c>
      <c r="E5" s="1" t="s">
        <v>262</v>
      </c>
      <c r="F5" s="1" t="s">
        <v>80</v>
      </c>
      <c r="G5" s="1" t="s">
        <v>92</v>
      </c>
      <c r="H5" s="1" t="s">
        <v>246</v>
      </c>
      <c r="I5" s="1" t="s">
        <v>263</v>
      </c>
      <c r="J5" s="1" t="s">
        <v>248</v>
      </c>
      <c r="K5" s="1" t="s">
        <v>263</v>
      </c>
      <c r="L5" s="1" t="s">
        <v>263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264</v>
      </c>
      <c r="R5" s="1" t="s">
        <v>73</v>
      </c>
      <c r="S5" s="1" t="s">
        <v>253</v>
      </c>
      <c r="T5" s="1" t="s">
        <v>254</v>
      </c>
    </row>
    <row r="6" s="1" customFormat="1" spans="1:20">
      <c r="A6" s="1" t="s">
        <v>123</v>
      </c>
      <c r="B6" s="1" t="s">
        <v>80</v>
      </c>
      <c r="C6" s="1" t="s">
        <v>124</v>
      </c>
      <c r="D6" s="1" t="s">
        <v>76</v>
      </c>
      <c r="E6" s="1" t="s">
        <v>265</v>
      </c>
      <c r="F6" s="1" t="s">
        <v>92</v>
      </c>
      <c r="G6" s="1" t="s">
        <v>118</v>
      </c>
      <c r="H6" s="1" t="s">
        <v>246</v>
      </c>
      <c r="I6" s="1" t="s">
        <v>266</v>
      </c>
      <c r="J6" s="1" t="s">
        <v>248</v>
      </c>
      <c r="K6" s="1" t="s">
        <v>266</v>
      </c>
      <c r="L6" s="1" t="s">
        <v>266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267</v>
      </c>
      <c r="R6" s="1" t="s">
        <v>73</v>
      </c>
      <c r="S6" s="1" t="s">
        <v>253</v>
      </c>
      <c r="T6" s="1" t="s">
        <v>254</v>
      </c>
    </row>
    <row r="7" s="1" customFormat="1" spans="1:20">
      <c r="A7" s="1" t="s">
        <v>147</v>
      </c>
      <c r="B7" s="1" t="s">
        <v>80</v>
      </c>
      <c r="C7" s="1" t="s">
        <v>148</v>
      </c>
      <c r="D7" s="1" t="s">
        <v>76</v>
      </c>
      <c r="E7" s="1" t="s">
        <v>265</v>
      </c>
      <c r="F7" s="1" t="s">
        <v>118</v>
      </c>
      <c r="G7" s="1" t="s">
        <v>145</v>
      </c>
      <c r="H7" s="1" t="s">
        <v>246</v>
      </c>
      <c r="I7" s="1" t="s">
        <v>268</v>
      </c>
      <c r="J7" s="1" t="s">
        <v>248</v>
      </c>
      <c r="K7" s="1" t="s">
        <v>268</v>
      </c>
      <c r="L7" s="1" t="s">
        <v>268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269</v>
      </c>
      <c r="R7" s="1" t="s">
        <v>73</v>
      </c>
      <c r="S7" s="1" t="s">
        <v>253</v>
      </c>
      <c r="T7" s="1" t="s">
        <v>254</v>
      </c>
    </row>
    <row r="8" s="1" customFormat="1" spans="1:20">
      <c r="A8" s="1" t="s">
        <v>97</v>
      </c>
      <c r="B8" s="1" t="s">
        <v>80</v>
      </c>
      <c r="C8" s="1" t="s">
        <v>98</v>
      </c>
      <c r="D8" s="1" t="s">
        <v>76</v>
      </c>
      <c r="E8" s="1" t="s">
        <v>270</v>
      </c>
      <c r="F8" s="1" t="s">
        <v>80</v>
      </c>
      <c r="G8" s="1" t="s">
        <v>92</v>
      </c>
      <c r="H8" s="1" t="s">
        <v>246</v>
      </c>
      <c r="I8" s="1" t="s">
        <v>268</v>
      </c>
      <c r="J8" s="1" t="s">
        <v>248</v>
      </c>
      <c r="K8" s="1" t="s">
        <v>268</v>
      </c>
      <c r="L8" s="1" t="s">
        <v>268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271</v>
      </c>
      <c r="R8" s="1" t="s">
        <v>73</v>
      </c>
      <c r="S8" s="1" t="s">
        <v>253</v>
      </c>
      <c r="T8" s="1" t="s">
        <v>254</v>
      </c>
    </row>
    <row r="9" s="1" customFormat="1" spans="1:20">
      <c r="A9" s="1" t="s">
        <v>142</v>
      </c>
      <c r="B9" s="1" t="s">
        <v>80</v>
      </c>
      <c r="C9" s="1" t="s">
        <v>143</v>
      </c>
      <c r="D9" s="1" t="s">
        <v>76</v>
      </c>
      <c r="E9" s="1" t="s">
        <v>272</v>
      </c>
      <c r="F9" s="1" t="s">
        <v>118</v>
      </c>
      <c r="G9" s="1" t="s">
        <v>145</v>
      </c>
      <c r="H9" s="1" t="s">
        <v>246</v>
      </c>
      <c r="I9" s="1" t="s">
        <v>268</v>
      </c>
      <c r="J9" s="1" t="s">
        <v>248</v>
      </c>
      <c r="K9" s="1" t="s">
        <v>268</v>
      </c>
      <c r="L9" s="1" t="s">
        <v>268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273</v>
      </c>
      <c r="R9" s="1" t="s">
        <v>73</v>
      </c>
      <c r="S9" s="1" t="s">
        <v>253</v>
      </c>
      <c r="T9" s="1" t="s">
        <v>254</v>
      </c>
    </row>
    <row r="10" s="1" customFormat="1" spans="1:20">
      <c r="A10" s="1" t="s">
        <v>149</v>
      </c>
      <c r="B10" s="1" t="s">
        <v>118</v>
      </c>
      <c r="C10" s="1" t="s">
        <v>150</v>
      </c>
      <c r="D10" s="1" t="s">
        <v>152</v>
      </c>
      <c r="E10" s="1" t="s">
        <v>274</v>
      </c>
      <c r="F10" s="1" t="s">
        <v>118</v>
      </c>
      <c r="G10" s="1" t="s">
        <v>145</v>
      </c>
      <c r="H10" s="1" t="s">
        <v>246</v>
      </c>
      <c r="I10" s="1" t="s">
        <v>275</v>
      </c>
      <c r="J10" s="1" t="s">
        <v>248</v>
      </c>
      <c r="K10" s="1" t="s">
        <v>275</v>
      </c>
      <c r="L10" s="1" t="s">
        <v>275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276</v>
      </c>
      <c r="R10" s="1" t="s">
        <v>73</v>
      </c>
      <c r="S10" s="1" t="s">
        <v>253</v>
      </c>
      <c r="T10" s="1" t="s">
        <v>254</v>
      </c>
    </row>
    <row r="11" s="1" customFormat="1" spans="1:20">
      <c r="A11" s="1" t="s">
        <v>203</v>
      </c>
      <c r="B11" s="1" t="s">
        <v>118</v>
      </c>
      <c r="C11" s="1" t="s">
        <v>204</v>
      </c>
      <c r="D11" s="1" t="s">
        <v>206</v>
      </c>
      <c r="E11" s="1" t="s">
        <v>277</v>
      </c>
      <c r="F11" s="1" t="s">
        <v>145</v>
      </c>
      <c r="G11" s="1" t="s">
        <v>191</v>
      </c>
      <c r="H11" s="1" t="s">
        <v>246</v>
      </c>
      <c r="I11" s="1" t="s">
        <v>278</v>
      </c>
      <c r="J11" s="1" t="s">
        <v>248</v>
      </c>
      <c r="K11" s="1" t="s">
        <v>278</v>
      </c>
      <c r="L11" s="1" t="s">
        <v>278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279</v>
      </c>
      <c r="R11" s="1" t="s">
        <v>73</v>
      </c>
      <c r="S11" s="1" t="s">
        <v>253</v>
      </c>
      <c r="T11" s="1" t="s">
        <v>254</v>
      </c>
    </row>
    <row r="12" s="1" customFormat="1" spans="1:20">
      <c r="A12" s="1" t="s">
        <v>158</v>
      </c>
      <c r="B12" s="1" t="s">
        <v>118</v>
      </c>
      <c r="C12" s="1" t="s">
        <v>159</v>
      </c>
      <c r="D12" s="1" t="s">
        <v>161</v>
      </c>
      <c r="E12" s="1" t="s">
        <v>280</v>
      </c>
      <c r="F12" s="1" t="s">
        <v>118</v>
      </c>
      <c r="G12" s="1" t="s">
        <v>145</v>
      </c>
      <c r="H12" s="1" t="s">
        <v>246</v>
      </c>
      <c r="I12" s="1" t="s">
        <v>281</v>
      </c>
      <c r="J12" s="1" t="s">
        <v>248</v>
      </c>
      <c r="K12" s="1" t="s">
        <v>281</v>
      </c>
      <c r="L12" s="1" t="s">
        <v>281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282</v>
      </c>
      <c r="R12" s="1" t="s">
        <v>73</v>
      </c>
      <c r="S12" s="1" t="s">
        <v>253</v>
      </c>
      <c r="T12" s="1" t="s">
        <v>254</v>
      </c>
    </row>
    <row r="13" s="1" customFormat="1" spans="1:20">
      <c r="A13" s="1" t="s">
        <v>167</v>
      </c>
      <c r="B13" s="1" t="s">
        <v>118</v>
      </c>
      <c r="C13" s="1" t="s">
        <v>168</v>
      </c>
      <c r="D13" s="1" t="s">
        <v>170</v>
      </c>
      <c r="E13" s="1" t="s">
        <v>283</v>
      </c>
      <c r="F13" s="1" t="s">
        <v>118</v>
      </c>
      <c r="G13" s="1" t="s">
        <v>145</v>
      </c>
      <c r="H13" s="1" t="s">
        <v>246</v>
      </c>
      <c r="I13" s="1" t="s">
        <v>284</v>
      </c>
      <c r="J13" s="1" t="s">
        <v>248</v>
      </c>
      <c r="K13" s="1" t="s">
        <v>284</v>
      </c>
      <c r="L13" s="1" t="s">
        <v>284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285</v>
      </c>
      <c r="R13" s="1" t="s">
        <v>73</v>
      </c>
      <c r="S13" s="1" t="s">
        <v>253</v>
      </c>
      <c r="T13" s="1" t="s">
        <v>254</v>
      </c>
    </row>
    <row r="14" s="1" customFormat="1" spans="1:20">
      <c r="A14" s="1" t="s">
        <v>186</v>
      </c>
      <c r="B14" s="1" t="s">
        <v>145</v>
      </c>
      <c r="C14" s="1" t="s">
        <v>187</v>
      </c>
      <c r="D14" s="1" t="s">
        <v>286</v>
      </c>
      <c r="E14" s="1" t="s">
        <v>287</v>
      </c>
      <c r="F14" s="1" t="s">
        <v>145</v>
      </c>
      <c r="G14" s="1" t="s">
        <v>191</v>
      </c>
      <c r="H14" s="1" t="s">
        <v>246</v>
      </c>
      <c r="I14" s="1" t="s">
        <v>288</v>
      </c>
      <c r="J14" s="1" t="s">
        <v>248</v>
      </c>
      <c r="K14" s="1" t="s">
        <v>288</v>
      </c>
      <c r="L14" s="1" t="s">
        <v>288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289</v>
      </c>
      <c r="R14" s="1" t="s">
        <v>73</v>
      </c>
      <c r="S14" s="1" t="s">
        <v>253</v>
      </c>
      <c r="T14" s="1" t="s">
        <v>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44A7FAFAA2DE46D38B4CA228AE6AFC06</vt:lpwstr>
  </property>
</Properties>
</file>