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tabRatio="500" activeTab="1"/>
  </bookViews>
  <sheets>
    <sheet name="billdetail" sheetId="1" r:id="rId1"/>
    <sheet name="对账" sheetId="2" r:id="rId2"/>
    <sheet name="HOP" sheetId="3" r:id="rId3"/>
  </sheets>
  <definedNames>
    <definedName name="_xlnm._FilterDatabase" localSheetId="1" hidden="1">对账!$A$1:$I$18</definedName>
  </definedNames>
  <calcPr calcId="144525" concurrentCalc="0"/>
</workbook>
</file>

<file path=xl/sharedStrings.xml><?xml version="1.0" encoding="utf-8"?>
<sst xmlns="http://schemas.openxmlformats.org/spreadsheetml/2006/main" count="485" uniqueCount="162">
  <si>
    <t>同程旅行对账单
(账期：20210607-20210613)</t>
  </si>
  <si>
    <t>应付房费总金额</t>
  </si>
  <si>
    <t>应付罚金总金额</t>
  </si>
  <si>
    <t>调整项</t>
  </si>
  <si>
    <t>币种</t>
  </si>
  <si>
    <t>应付合计</t>
  </si>
  <si>
    <t>8048.00</t>
  </si>
  <si>
    <t>0.00</t>
  </si>
  <si>
    <t>CNY</t>
  </si>
  <si>
    <t>安顺豪生温泉度假酒店</t>
  </si>
  <si>
    <t/>
  </si>
  <si>
    <t>小计:3607.00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</si>
  <si>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</si>
  <si>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</si>
  <si>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</si>
  <si>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</si>
  <si>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</si>
  <si>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</si>
  <si>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</si>
  <si>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</si>
  <si>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</si>
  <si>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</si>
  <si>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1025161018</t>
  </si>
  <si>
    <t>848302</t>
  </si>
  <si>
    <t>关岳</t>
  </si>
  <si>
    <t>好莱坞双床房</t>
  </si>
  <si>
    <t>2021/06/06</t>
  </si>
  <si>
    <t>2021/06/07</t>
  </si>
  <si>
    <t>1.00</t>
  </si>
  <si>
    <t>340.00</t>
  </si>
  <si>
    <t>1025194575</t>
  </si>
  <si>
    <t>848304</t>
  </si>
  <si>
    <t>文霜</t>
  </si>
  <si>
    <t>高级大床房</t>
  </si>
  <si>
    <t>349.00</t>
  </si>
  <si>
    <t>1025496147</t>
  </si>
  <si>
    <t>赵嘉鑫</t>
  </si>
  <si>
    <t>1026359602</t>
  </si>
  <si>
    <t>2021/06/08</t>
  </si>
  <si>
    <t>1028717347</t>
  </si>
  <si>
    <t>856759</t>
  </si>
  <si>
    <t>李爱琴</t>
  </si>
  <si>
    <t>高级双床房</t>
  </si>
  <si>
    <t>2021/06/09</t>
  </si>
  <si>
    <t>2021/06/11</t>
  </si>
  <si>
    <t>2.00</t>
  </si>
  <si>
    <t>752.00</t>
  </si>
  <si>
    <t>赵卫军</t>
  </si>
  <si>
    <t>1030275974</t>
  </si>
  <si>
    <t>杨龙海</t>
  </si>
  <si>
    <t>2021/06/10</t>
  </si>
  <si>
    <t>1040410316</t>
  </si>
  <si>
    <t>杨红</t>
  </si>
  <si>
    <t>2021/06/12</t>
  </si>
  <si>
    <t>2021/06/13</t>
  </si>
  <si>
    <t>367.00</t>
  </si>
  <si>
    <t>贵阳溪山里酒店</t>
  </si>
  <si>
    <t>小计:3422.00</t>
  </si>
  <si>
    <t>1026477728</t>
  </si>
  <si>
    <t>146805</t>
  </si>
  <si>
    <t>付喜林</t>
  </si>
  <si>
    <t>高级精致房</t>
  </si>
  <si>
    <t>422.00</t>
  </si>
  <si>
    <t>1027485782</t>
  </si>
  <si>
    <t>崔瑞强</t>
  </si>
  <si>
    <t>438.00</t>
  </si>
  <si>
    <t>1029205064</t>
  </si>
  <si>
    <t>杨雯</t>
  </si>
  <si>
    <t>412.00</t>
  </si>
  <si>
    <t>1040286549</t>
  </si>
  <si>
    <t>146932</t>
  </si>
  <si>
    <t>田刚</t>
  </si>
  <si>
    <t>430.00</t>
  </si>
  <si>
    <t>唐朝市</t>
  </si>
  <si>
    <t>1040291485</t>
  </si>
  <si>
    <t>146934</t>
  </si>
  <si>
    <t>1040423734</t>
  </si>
  <si>
    <t>146940</t>
  </si>
  <si>
    <t>吴志勇</t>
  </si>
  <si>
    <t>香格里拉悦柱柱精品度假民宿</t>
  </si>
  <si>
    <t>小计:278.00</t>
  </si>
  <si>
    <t>1022486864</t>
  </si>
  <si>
    <t>叶哲琳</t>
  </si>
  <si>
    <t>轻奢智能侘寂风大床房</t>
  </si>
  <si>
    <t>278.00</t>
  </si>
  <si>
    <t>香格里拉独克宗古城悦尚精品民宿</t>
  </si>
  <si>
    <t>小计:198.00</t>
  </si>
  <si>
    <t>1024066286</t>
  </si>
  <si>
    <t>古莉</t>
  </si>
  <si>
    <t>温馨舒适大床房</t>
  </si>
  <si>
    <t>198.00</t>
  </si>
  <si>
    <t>东兴国门大酒店</t>
  </si>
  <si>
    <t>小计:543.00</t>
  </si>
  <si>
    <t>1029953649</t>
  </si>
  <si>
    <t>赵乐平</t>
  </si>
  <si>
    <t>越南景观双床房</t>
  </si>
  <si>
    <t>195.00</t>
  </si>
  <si>
    <t>1041209544</t>
  </si>
  <si>
    <t>闫肃</t>
  </si>
  <si>
    <t>174.00</t>
  </si>
  <si>
    <t>薛冬春</t>
  </si>
  <si>
    <t>，</t>
  </si>
  <si>
    <t>202106060833350025</t>
  </si>
  <si>
    <t>202106060830050021</t>
  </si>
  <si>
    <t>202106061451510021</t>
  </si>
  <si>
    <t>202106070853520021</t>
  </si>
  <si>
    <t>202106091016360021</t>
  </si>
  <si>
    <t>202106101857580022</t>
  </si>
  <si>
    <t>202106112137130022</t>
  </si>
  <si>
    <t>202106071126070021</t>
  </si>
  <si>
    <t>202106080830280022</t>
  </si>
  <si>
    <t>202106092032570022</t>
  </si>
  <si>
    <t>202106111818060020</t>
  </si>
  <si>
    <t>202106111829100020</t>
  </si>
  <si>
    <t>202106112155510020</t>
  </si>
  <si>
    <t>A210616104851481 HOP：1019元</t>
  </si>
  <si>
    <t>i210616104823 房集：7029元</t>
  </si>
  <si>
    <t>总计：8048元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</si>
  <si>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</si>
  <si>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</si>
  <si>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</si>
  <si>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</si>
  <si>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</si>
  <si>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</si>
  <si>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</si>
  <si>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</si>
  <si>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</si>
  <si>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</si>
  <si>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</si>
  <si>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</si>
  <si>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</si>
  <si>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</si>
  <si>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</si>
  <si>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</si>
  <si>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</si>
  <si>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</si>
  <si>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2021-06-03</t>
  </si>
  <si>
    <t>2143979</t>
  </si>
  <si>
    <t>2021-06-09</t>
  </si>
  <si>
    <t>2021-06-10</t>
  </si>
  <si>
    <t>退房日周结</t>
  </si>
  <si>
    <t>RMB</t>
  </si>
  <si>
    <t>0</t>
  </si>
  <si>
    <t>同程艺龙国内酒店EBK</t>
  </si>
  <si>
    <t>2021-06-03 23:53:13</t>
  </si>
  <si>
    <t>否</t>
  </si>
  <si>
    <t>广州汇登信息科技有限公司</t>
  </si>
  <si>
    <t>直采</t>
  </si>
  <si>
    <t>2021-06-05</t>
  </si>
  <si>
    <t>2145595</t>
  </si>
  <si>
    <t>2021-06-06</t>
  </si>
  <si>
    <t>2021-06-07</t>
  </si>
  <si>
    <t>2021-06-05 09:03:12</t>
  </si>
  <si>
    <t>2152292</t>
  </si>
  <si>
    <t>2021-06-11</t>
  </si>
  <si>
    <t>2021-06-10 12:21:19</t>
  </si>
  <si>
    <t>2021-06-12</t>
  </si>
  <si>
    <t>2155129</t>
  </si>
  <si>
    <t>闫肃,薛冬春</t>
  </si>
  <si>
    <t>2021-06-13</t>
  </si>
  <si>
    <t>348.00</t>
  </si>
  <si>
    <t>2021-06-12 14:52:13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</si>
</sst>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10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4" borderId="4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16" borderId="7" applyNumberFormat="0" applyAlignment="0" applyProtection="0">
      <alignment vertical="center"/>
    </xf>
    <xf numFmtId="0" fontId="13" fillId="16" borderId="2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176" fontId="0" fillId="0" borderId="0" xfId="0" applyNumberFormat="1"/>
    <xf numFmtId="0" fontId="3" fillId="0" borderId="0" xfId="0" applyFont="1"/>
    <xf numFmtId="0" fontId="0" fillId="0" borderId="1" xfId="0" applyBorder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39"/>
  <sheetViews>
    <sheetView workbookViewId="0">
      <selection activeCell="A1" sqref="$A1:$XFD1048576"/>
    </sheetView>
  </sheetViews>
  <sheetFormatPr defaultColWidth="11" defaultRowHeight="14.25"/>
  <sheetData>
    <row r="1" ht="39" spans="2:2">
      <c r="B1" s="6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7" t="s">
        <v>6</v>
      </c>
      <c r="C6" s="7" t="s">
        <v>7</v>
      </c>
      <c r="D6" s="7" t="s">
        <v>7</v>
      </c>
      <c r="E6" s="7" t="s">
        <v>8</v>
      </c>
      <c r="F6" s="7" t="s">
        <v>6</v>
      </c>
    </row>
    <row r="9" spans="2:12">
      <c r="B9" s="3" t="s">
        <v>9</v>
      </c>
      <c r="C9" s="3" t="s">
        <v>10</v>
      </c>
      <c r="D9" s="3" t="s">
        <v>10</v>
      </c>
      <c r="E9" s="3" t="s">
        <v>10</v>
      </c>
      <c r="F9" s="3" t="s">
        <v>11</v>
      </c>
      <c r="G9" s="3" t="s">
        <v>10</v>
      </c>
      <c r="H9" s="3" t="s">
        <v>10</v>
      </c>
      <c r="I9" s="3" t="s">
        <v>10</v>
      </c>
      <c r="J9" s="3" t="s">
        <v>10</v>
      </c>
      <c r="K9" s="3" t="s">
        <v>10</v>
      </c>
      <c r="L9" s="3" t="s">
        <v>10</v>
      </c>
    </row>
    <row r="10" spans="2:11">
      <c r="B10" s="3" t="s">
        <v>12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  <c r="J10" s="3" t="s">
        <v>4</v>
      </c>
      <c r="K10" s="3" t="s">
        <v>20</v>
      </c>
    </row>
    <row r="11" spans="2:11">
      <c r="B11" t="s">
        <v>21</v>
      </c>
      <c r="C11" t="s">
        <v>22</v>
      </c>
      <c r="D11" t="s">
        <v>23</v>
      </c>
      <c r="E11" t="s">
        <v>24</v>
      </c>
      <c r="F11" t="s">
        <v>25</v>
      </c>
      <c r="G11" t="s">
        <v>26</v>
      </c>
      <c r="H11" t="s">
        <v>27</v>
      </c>
      <c r="I11" t="s">
        <v>28</v>
      </c>
      <c r="J11" t="s">
        <v>8</v>
      </c>
      <c r="K11" t="s">
        <v>29</v>
      </c>
    </row>
    <row r="12" spans="2:11">
      <c r="B12" t="s">
        <v>21</v>
      </c>
      <c r="C12" t="s">
        <v>30</v>
      </c>
      <c r="D12" t="s">
        <v>31</v>
      </c>
      <c r="E12" t="s">
        <v>32</v>
      </c>
      <c r="F12" t="s">
        <v>33</v>
      </c>
      <c r="G12" t="s">
        <v>26</v>
      </c>
      <c r="H12" t="s">
        <v>27</v>
      </c>
      <c r="I12" t="s">
        <v>28</v>
      </c>
      <c r="J12" t="s">
        <v>8</v>
      </c>
      <c r="K12" t="s">
        <v>34</v>
      </c>
    </row>
    <row r="13" spans="2:11">
      <c r="B13" t="s">
        <v>21</v>
      </c>
      <c r="C13" t="s">
        <v>35</v>
      </c>
      <c r="D13" t="s">
        <v>10</v>
      </c>
      <c r="E13" t="s">
        <v>36</v>
      </c>
      <c r="F13" t="s">
        <v>33</v>
      </c>
      <c r="G13" t="s">
        <v>26</v>
      </c>
      <c r="H13" t="s">
        <v>27</v>
      </c>
      <c r="I13" t="s">
        <v>28</v>
      </c>
      <c r="J13" t="s">
        <v>8</v>
      </c>
      <c r="K13" t="s">
        <v>34</v>
      </c>
    </row>
    <row r="14" spans="2:11">
      <c r="B14" t="s">
        <v>21</v>
      </c>
      <c r="C14" t="s">
        <v>37</v>
      </c>
      <c r="D14" t="s">
        <v>10</v>
      </c>
      <c r="E14" t="s">
        <v>32</v>
      </c>
      <c r="F14" t="s">
        <v>33</v>
      </c>
      <c r="G14" t="s">
        <v>27</v>
      </c>
      <c r="H14" t="s">
        <v>38</v>
      </c>
      <c r="I14" t="s">
        <v>28</v>
      </c>
      <c r="J14" t="s">
        <v>8</v>
      </c>
      <c r="K14" t="s">
        <v>34</v>
      </c>
    </row>
    <row r="15" spans="2:11">
      <c r="B15" t="s">
        <v>21</v>
      </c>
      <c r="C15" t="s">
        <v>39</v>
      </c>
      <c r="D15" t="s">
        <v>40</v>
      </c>
      <c r="E15" t="s">
        <v>41</v>
      </c>
      <c r="F15" t="s">
        <v>42</v>
      </c>
      <c r="G15" t="s">
        <v>43</v>
      </c>
      <c r="H15" t="s">
        <v>44</v>
      </c>
      <c r="I15" t="s">
        <v>45</v>
      </c>
      <c r="J15" t="s">
        <v>8</v>
      </c>
      <c r="K15" t="s">
        <v>46</v>
      </c>
    </row>
    <row r="16" spans="2:11">
      <c r="B16" t="s">
        <v>21</v>
      </c>
      <c r="C16" t="s">
        <v>39</v>
      </c>
      <c r="D16" t="s">
        <v>40</v>
      </c>
      <c r="E16" t="s">
        <v>47</v>
      </c>
      <c r="F16" t="s">
        <v>42</v>
      </c>
      <c r="G16" t="s">
        <v>43</v>
      </c>
      <c r="H16" t="s">
        <v>44</v>
      </c>
      <c r="I16" t="s">
        <v>45</v>
      </c>
      <c r="J16" t="s">
        <v>8</v>
      </c>
      <c r="K16" t="s">
        <v>46</v>
      </c>
    </row>
    <row r="17" spans="2:11">
      <c r="B17" t="s">
        <v>21</v>
      </c>
      <c r="C17" t="s">
        <v>48</v>
      </c>
      <c r="D17" t="s">
        <v>10</v>
      </c>
      <c r="E17" t="s">
        <v>49</v>
      </c>
      <c r="F17" t="s">
        <v>25</v>
      </c>
      <c r="G17" t="s">
        <v>50</v>
      </c>
      <c r="H17" t="s">
        <v>44</v>
      </c>
      <c r="I17" t="s">
        <v>28</v>
      </c>
      <c r="J17" t="s">
        <v>8</v>
      </c>
      <c r="K17" t="s">
        <v>34</v>
      </c>
    </row>
    <row r="18" spans="2:11">
      <c r="B18" t="s">
        <v>21</v>
      </c>
      <c r="C18" t="s">
        <v>51</v>
      </c>
      <c r="D18" t="s">
        <v>10</v>
      </c>
      <c r="E18" t="s">
        <v>52</v>
      </c>
      <c r="F18" t="s">
        <v>42</v>
      </c>
      <c r="G18" t="s">
        <v>53</v>
      </c>
      <c r="H18" t="s">
        <v>54</v>
      </c>
      <c r="I18" t="s">
        <v>28</v>
      </c>
      <c r="J18" t="s">
        <v>8</v>
      </c>
      <c r="K18" t="s">
        <v>55</v>
      </c>
    </row>
    <row r="19" spans="2:12">
      <c r="B19" s="3" t="s">
        <v>56</v>
      </c>
      <c r="C19" s="3" t="s">
        <v>10</v>
      </c>
      <c r="D19" s="3" t="s">
        <v>10</v>
      </c>
      <c r="E19" s="3" t="s">
        <v>10</v>
      </c>
      <c r="F19" s="3" t="s">
        <v>57</v>
      </c>
      <c r="G19" s="3" t="s">
        <v>10</v>
      </c>
      <c r="H19" s="3" t="s">
        <v>10</v>
      </c>
      <c r="I19" s="3" t="s">
        <v>10</v>
      </c>
      <c r="J19" s="3" t="s">
        <v>10</v>
      </c>
      <c r="K19" s="3" t="s">
        <v>10</v>
      </c>
      <c r="L19" s="3" t="s">
        <v>10</v>
      </c>
    </row>
    <row r="20" spans="2:11">
      <c r="B20" s="3" t="s">
        <v>12</v>
      </c>
      <c r="C20" s="3" t="s">
        <v>13</v>
      </c>
      <c r="D20" s="3" t="s">
        <v>14</v>
      </c>
      <c r="E20" s="3" t="s">
        <v>15</v>
      </c>
      <c r="F20" s="3" t="s">
        <v>16</v>
      </c>
      <c r="G20" s="3" t="s">
        <v>17</v>
      </c>
      <c r="H20" s="3" t="s">
        <v>18</v>
      </c>
      <c r="I20" s="3" t="s">
        <v>19</v>
      </c>
      <c r="J20" s="3" t="s">
        <v>4</v>
      </c>
      <c r="K20" s="3" t="s">
        <v>20</v>
      </c>
    </row>
    <row r="21" spans="2:11">
      <c r="B21" t="s">
        <v>21</v>
      </c>
      <c r="C21" t="s">
        <v>58</v>
      </c>
      <c r="D21" t="s">
        <v>59</v>
      </c>
      <c r="E21" t="s">
        <v>60</v>
      </c>
      <c r="F21" t="s">
        <v>61</v>
      </c>
      <c r="G21" t="s">
        <v>27</v>
      </c>
      <c r="H21" t="s">
        <v>38</v>
      </c>
      <c r="I21" t="s">
        <v>28</v>
      </c>
      <c r="J21" t="s">
        <v>8</v>
      </c>
      <c r="K21" t="s">
        <v>62</v>
      </c>
    </row>
    <row r="22" spans="2:11">
      <c r="B22" t="s">
        <v>21</v>
      </c>
      <c r="C22" t="s">
        <v>63</v>
      </c>
      <c r="D22" t="s">
        <v>10</v>
      </c>
      <c r="E22" t="s">
        <v>64</v>
      </c>
      <c r="F22" t="s">
        <v>33</v>
      </c>
      <c r="G22" t="s">
        <v>38</v>
      </c>
      <c r="H22" t="s">
        <v>43</v>
      </c>
      <c r="I22" t="s">
        <v>28</v>
      </c>
      <c r="J22" t="s">
        <v>8</v>
      </c>
      <c r="K22" t="s">
        <v>65</v>
      </c>
    </row>
    <row r="23" spans="2:11">
      <c r="B23" t="s">
        <v>21</v>
      </c>
      <c r="C23" t="s">
        <v>66</v>
      </c>
      <c r="D23" t="s">
        <v>10</v>
      </c>
      <c r="E23" t="s">
        <v>67</v>
      </c>
      <c r="F23" t="s">
        <v>61</v>
      </c>
      <c r="G23" t="s">
        <v>43</v>
      </c>
      <c r="H23" t="s">
        <v>50</v>
      </c>
      <c r="I23" t="s">
        <v>28</v>
      </c>
      <c r="J23" t="s">
        <v>8</v>
      </c>
      <c r="K23" t="s">
        <v>68</v>
      </c>
    </row>
    <row r="24" spans="2:11">
      <c r="B24" t="s">
        <v>21</v>
      </c>
      <c r="C24" t="s">
        <v>69</v>
      </c>
      <c r="D24" t="s">
        <v>70</v>
      </c>
      <c r="E24" t="s">
        <v>71</v>
      </c>
      <c r="F24" t="s">
        <v>42</v>
      </c>
      <c r="G24" t="s">
        <v>44</v>
      </c>
      <c r="H24" t="s">
        <v>53</v>
      </c>
      <c r="I24" t="s">
        <v>28</v>
      </c>
      <c r="J24" t="s">
        <v>8</v>
      </c>
      <c r="K24" t="s">
        <v>72</v>
      </c>
    </row>
    <row r="25" spans="2:11">
      <c r="B25" t="s">
        <v>21</v>
      </c>
      <c r="C25" t="s">
        <v>69</v>
      </c>
      <c r="D25" t="s">
        <v>70</v>
      </c>
      <c r="E25" t="s">
        <v>73</v>
      </c>
      <c r="F25" t="s">
        <v>42</v>
      </c>
      <c r="G25" t="s">
        <v>44</v>
      </c>
      <c r="H25" t="s">
        <v>53</v>
      </c>
      <c r="I25" t="s">
        <v>28</v>
      </c>
      <c r="J25" t="s">
        <v>8</v>
      </c>
      <c r="K25" t="s">
        <v>72</v>
      </c>
    </row>
    <row r="26" spans="2:11">
      <c r="B26" t="s">
        <v>21</v>
      </c>
      <c r="C26" t="s">
        <v>74</v>
      </c>
      <c r="D26" t="s">
        <v>75</v>
      </c>
      <c r="E26" t="s">
        <v>71</v>
      </c>
      <c r="F26" t="s">
        <v>42</v>
      </c>
      <c r="G26" t="s">
        <v>44</v>
      </c>
      <c r="H26" t="s">
        <v>53</v>
      </c>
      <c r="I26" t="s">
        <v>28</v>
      </c>
      <c r="J26" t="s">
        <v>8</v>
      </c>
      <c r="K26" t="s">
        <v>72</v>
      </c>
    </row>
    <row r="27" spans="2:11">
      <c r="B27" t="s">
        <v>21</v>
      </c>
      <c r="C27" t="s">
        <v>74</v>
      </c>
      <c r="D27" t="s">
        <v>75</v>
      </c>
      <c r="E27" t="s">
        <v>73</v>
      </c>
      <c r="F27" t="s">
        <v>42</v>
      </c>
      <c r="G27" t="s">
        <v>44</v>
      </c>
      <c r="H27" t="s">
        <v>53</v>
      </c>
      <c r="I27" t="s">
        <v>28</v>
      </c>
      <c r="J27" t="s">
        <v>8</v>
      </c>
      <c r="K27" t="s">
        <v>72</v>
      </c>
    </row>
    <row r="28" spans="2:11">
      <c r="B28" t="s">
        <v>21</v>
      </c>
      <c r="C28" t="s">
        <v>76</v>
      </c>
      <c r="D28" t="s">
        <v>77</v>
      </c>
      <c r="E28" t="s">
        <v>78</v>
      </c>
      <c r="F28" t="s">
        <v>33</v>
      </c>
      <c r="G28" t="s">
        <v>44</v>
      </c>
      <c r="H28" t="s">
        <v>53</v>
      </c>
      <c r="I28" t="s">
        <v>28</v>
      </c>
      <c r="J28" t="s">
        <v>8</v>
      </c>
      <c r="K28" t="s">
        <v>72</v>
      </c>
    </row>
    <row r="29" spans="2:12">
      <c r="B29" s="3" t="s">
        <v>79</v>
      </c>
      <c r="C29" s="3" t="s">
        <v>10</v>
      </c>
      <c r="D29" s="3" t="s">
        <v>10</v>
      </c>
      <c r="E29" s="3" t="s">
        <v>10</v>
      </c>
      <c r="F29" s="3" t="s">
        <v>80</v>
      </c>
      <c r="G29" s="3" t="s">
        <v>10</v>
      </c>
      <c r="H29" s="3" t="s">
        <v>10</v>
      </c>
      <c r="I29" s="3" t="s">
        <v>10</v>
      </c>
      <c r="J29" s="3" t="s">
        <v>10</v>
      </c>
      <c r="K29" s="3" t="s">
        <v>10</v>
      </c>
      <c r="L29" s="3" t="s">
        <v>10</v>
      </c>
    </row>
    <row r="30" spans="2:11">
      <c r="B30" s="3" t="s">
        <v>12</v>
      </c>
      <c r="C30" s="3" t="s">
        <v>13</v>
      </c>
      <c r="D30" s="3" t="s">
        <v>14</v>
      </c>
      <c r="E30" s="3" t="s">
        <v>15</v>
      </c>
      <c r="F30" s="3" t="s">
        <v>16</v>
      </c>
      <c r="G30" s="3" t="s">
        <v>17</v>
      </c>
      <c r="H30" s="3" t="s">
        <v>18</v>
      </c>
      <c r="I30" s="3" t="s">
        <v>19</v>
      </c>
      <c r="J30" s="3" t="s">
        <v>4</v>
      </c>
      <c r="K30" s="3" t="s">
        <v>20</v>
      </c>
    </row>
    <row r="31" spans="2:11">
      <c r="B31" t="s">
        <v>21</v>
      </c>
      <c r="C31" t="s">
        <v>81</v>
      </c>
      <c r="D31" t="s">
        <v>10</v>
      </c>
      <c r="E31" t="s">
        <v>82</v>
      </c>
      <c r="F31" t="s">
        <v>83</v>
      </c>
      <c r="G31" t="s">
        <v>43</v>
      </c>
      <c r="H31" t="s">
        <v>50</v>
      </c>
      <c r="I31" t="s">
        <v>28</v>
      </c>
      <c r="J31" t="s">
        <v>8</v>
      </c>
      <c r="K31" t="s">
        <v>84</v>
      </c>
    </row>
    <row r="32" spans="2:12">
      <c r="B32" s="3" t="s">
        <v>85</v>
      </c>
      <c r="C32" s="3" t="s">
        <v>10</v>
      </c>
      <c r="D32" s="3" t="s">
        <v>10</v>
      </c>
      <c r="E32" s="3" t="s">
        <v>10</v>
      </c>
      <c r="F32" s="3" t="s">
        <v>86</v>
      </c>
      <c r="G32" s="3" t="s">
        <v>10</v>
      </c>
      <c r="H32" s="3" t="s">
        <v>10</v>
      </c>
      <c r="I32" s="3" t="s">
        <v>10</v>
      </c>
      <c r="J32" s="3" t="s">
        <v>10</v>
      </c>
      <c r="K32" s="3" t="s">
        <v>10</v>
      </c>
      <c r="L32" s="3" t="s">
        <v>10</v>
      </c>
    </row>
    <row r="33" spans="2:11">
      <c r="B33" s="3" t="s">
        <v>12</v>
      </c>
      <c r="C33" s="3" t="s">
        <v>13</v>
      </c>
      <c r="D33" s="3" t="s">
        <v>14</v>
      </c>
      <c r="E33" s="3" t="s">
        <v>15</v>
      </c>
      <c r="F33" s="3" t="s">
        <v>16</v>
      </c>
      <c r="G33" s="3" t="s">
        <v>17</v>
      </c>
      <c r="H33" s="3" t="s">
        <v>18</v>
      </c>
      <c r="I33" s="3" t="s">
        <v>19</v>
      </c>
      <c r="J33" s="3" t="s">
        <v>4</v>
      </c>
      <c r="K33" s="3" t="s">
        <v>20</v>
      </c>
    </row>
    <row r="34" spans="2:11">
      <c r="B34" t="s">
        <v>21</v>
      </c>
      <c r="C34" t="s">
        <v>87</v>
      </c>
      <c r="D34" t="s">
        <v>10</v>
      </c>
      <c r="E34" t="s">
        <v>88</v>
      </c>
      <c r="F34" t="s">
        <v>89</v>
      </c>
      <c r="G34" t="s">
        <v>26</v>
      </c>
      <c r="H34" t="s">
        <v>27</v>
      </c>
      <c r="I34" t="s">
        <v>28</v>
      </c>
      <c r="J34" t="s">
        <v>8</v>
      </c>
      <c r="K34" t="s">
        <v>90</v>
      </c>
    </row>
    <row r="35" spans="2:12">
      <c r="B35" s="3" t="s">
        <v>91</v>
      </c>
      <c r="C35" s="3" t="s">
        <v>10</v>
      </c>
      <c r="D35" s="3" t="s">
        <v>10</v>
      </c>
      <c r="E35" s="3" t="s">
        <v>10</v>
      </c>
      <c r="F35" s="3" t="s">
        <v>92</v>
      </c>
      <c r="G35" s="3" t="s">
        <v>10</v>
      </c>
      <c r="H35" s="3" t="s">
        <v>10</v>
      </c>
      <c r="I35" s="3" t="s">
        <v>10</v>
      </c>
      <c r="J35" s="3" t="s">
        <v>10</v>
      </c>
      <c r="K35" s="3" t="s">
        <v>10</v>
      </c>
      <c r="L35" s="3" t="s">
        <v>10</v>
      </c>
    </row>
    <row r="36" spans="2:11">
      <c r="B36" s="3" t="s">
        <v>12</v>
      </c>
      <c r="C36" s="3" t="s">
        <v>13</v>
      </c>
      <c r="D36" s="3" t="s">
        <v>14</v>
      </c>
      <c r="E36" s="3" t="s">
        <v>15</v>
      </c>
      <c r="F36" s="3" t="s">
        <v>16</v>
      </c>
      <c r="G36" s="3" t="s">
        <v>17</v>
      </c>
      <c r="H36" s="3" t="s">
        <v>18</v>
      </c>
      <c r="I36" s="3" t="s">
        <v>19</v>
      </c>
      <c r="J36" s="3" t="s">
        <v>4</v>
      </c>
      <c r="K36" s="3" t="s">
        <v>20</v>
      </c>
    </row>
    <row r="37" spans="2:11">
      <c r="B37" t="s">
        <v>21</v>
      </c>
      <c r="C37" t="s">
        <v>93</v>
      </c>
      <c r="D37" t="s">
        <v>10</v>
      </c>
      <c r="E37" t="s">
        <v>94</v>
      </c>
      <c r="F37" t="s">
        <v>95</v>
      </c>
      <c r="G37" t="s">
        <v>50</v>
      </c>
      <c r="H37" t="s">
        <v>44</v>
      </c>
      <c r="I37" t="s">
        <v>28</v>
      </c>
      <c r="J37" t="s">
        <v>8</v>
      </c>
      <c r="K37" t="s">
        <v>96</v>
      </c>
    </row>
    <row r="38" spans="2:11">
      <c r="B38" t="s">
        <v>21</v>
      </c>
      <c r="C38" t="s">
        <v>97</v>
      </c>
      <c r="D38" t="s">
        <v>10</v>
      </c>
      <c r="E38" t="s">
        <v>98</v>
      </c>
      <c r="F38" t="s">
        <v>33</v>
      </c>
      <c r="G38" t="s">
        <v>53</v>
      </c>
      <c r="H38" t="s">
        <v>54</v>
      </c>
      <c r="I38" t="s">
        <v>28</v>
      </c>
      <c r="J38" t="s">
        <v>8</v>
      </c>
      <c r="K38" t="s">
        <v>99</v>
      </c>
    </row>
    <row r="39" spans="2:11">
      <c r="B39" t="s">
        <v>21</v>
      </c>
      <c r="C39" t="s">
        <v>97</v>
      </c>
      <c r="D39" t="s">
        <v>10</v>
      </c>
      <c r="E39" t="s">
        <v>100</v>
      </c>
      <c r="F39" t="s">
        <v>33</v>
      </c>
      <c r="G39" t="s">
        <v>53</v>
      </c>
      <c r="H39" t="s">
        <v>54</v>
      </c>
      <c r="I39" t="s">
        <v>28</v>
      </c>
      <c r="J39" t="s">
        <v>8</v>
      </c>
      <c r="K39" t="s">
        <v>99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D26" sqref="D26"/>
    </sheetView>
  </sheetViews>
  <sheetFormatPr defaultColWidth="11" defaultRowHeight="14.25"/>
  <cols>
    <col min="1" max="1" width="12" customWidth="1"/>
    <col min="4" max="4" width="11.625" customWidth="1"/>
  </cols>
  <sheetData>
    <row r="1" spans="1:8">
      <c r="A1" s="3" t="s">
        <v>13</v>
      </c>
      <c r="B1" s="3" t="s">
        <v>17</v>
      </c>
      <c r="C1" s="3" t="s">
        <v>18</v>
      </c>
      <c r="D1" s="3" t="s">
        <v>20</v>
      </c>
      <c r="H1" t="s">
        <v>101</v>
      </c>
    </row>
    <row r="2" spans="1:10">
      <c r="A2">
        <v>1025161018</v>
      </c>
      <c r="B2" t="s">
        <v>26</v>
      </c>
      <c r="C2" t="s">
        <v>27</v>
      </c>
      <c r="D2" s="4">
        <v>340</v>
      </c>
      <c r="E2">
        <v>340</v>
      </c>
      <c r="F2" s="8" t="s">
        <v>102</v>
      </c>
      <c r="G2">
        <f>D2-E2</f>
        <v>0</v>
      </c>
      <c r="H2" t="str">
        <f>$H$1&amp;F2</f>
        <v>，202106060833350025</v>
      </c>
      <c r="I2" t="e">
        <f>VLOOKUP(A2,HOP!A:T,20,0)</f>
        <v>#N/A</v>
      </c>
      <c r="J2">
        <v>6.6</v>
      </c>
    </row>
    <row r="3" spans="1:10">
      <c r="A3">
        <v>1025194575</v>
      </c>
      <c r="B3" t="s">
        <v>26</v>
      </c>
      <c r="C3" t="s">
        <v>27</v>
      </c>
      <c r="D3" s="4">
        <v>349</v>
      </c>
      <c r="E3">
        <v>349</v>
      </c>
      <c r="F3" s="8" t="s">
        <v>103</v>
      </c>
      <c r="G3">
        <f t="shared" ref="G3:G18" si="0">D3-E3</f>
        <v>0</v>
      </c>
      <c r="H3" t="str">
        <f t="shared" ref="H3:H18" si="1">$H$1&amp;F3</f>
        <v>，202106060830050021</v>
      </c>
      <c r="I3" t="e">
        <f>VLOOKUP(A3,HOP!A:T,20,0)</f>
        <v>#N/A</v>
      </c>
      <c r="J3">
        <v>6.6</v>
      </c>
    </row>
    <row r="4" spans="1:10">
      <c r="A4">
        <v>1025496147</v>
      </c>
      <c r="B4" t="s">
        <v>26</v>
      </c>
      <c r="C4" t="s">
        <v>27</v>
      </c>
      <c r="D4" s="4">
        <v>349</v>
      </c>
      <c r="E4">
        <v>349</v>
      </c>
      <c r="F4" s="8" t="s">
        <v>104</v>
      </c>
      <c r="G4">
        <f t="shared" si="0"/>
        <v>0</v>
      </c>
      <c r="H4" t="str">
        <f t="shared" si="1"/>
        <v>，202106061451510021</v>
      </c>
      <c r="I4" t="e">
        <f>VLOOKUP(A4,HOP!A:T,20,0)</f>
        <v>#N/A</v>
      </c>
      <c r="J4">
        <v>6.6</v>
      </c>
    </row>
    <row r="5" spans="1:10">
      <c r="A5">
        <v>1026359602</v>
      </c>
      <c r="B5" t="s">
        <v>27</v>
      </c>
      <c r="C5" t="s">
        <v>38</v>
      </c>
      <c r="D5" s="4">
        <v>349</v>
      </c>
      <c r="E5">
        <v>349</v>
      </c>
      <c r="F5" s="8" t="s">
        <v>105</v>
      </c>
      <c r="G5">
        <f t="shared" si="0"/>
        <v>0</v>
      </c>
      <c r="H5" t="str">
        <f t="shared" si="1"/>
        <v>，202106070853520021</v>
      </c>
      <c r="I5" t="e">
        <f>VLOOKUP(A5,HOP!A:T,20,0)</f>
        <v>#N/A</v>
      </c>
      <c r="J5">
        <v>6.7</v>
      </c>
    </row>
    <row r="6" spans="1:10">
      <c r="A6">
        <v>1028717347</v>
      </c>
      <c r="B6" t="s">
        <v>43</v>
      </c>
      <c r="C6" t="s">
        <v>44</v>
      </c>
      <c r="D6" s="4">
        <v>1504</v>
      </c>
      <c r="E6">
        <v>1504</v>
      </c>
      <c r="F6" s="8" t="s">
        <v>106</v>
      </c>
      <c r="G6">
        <f t="shared" si="0"/>
        <v>0</v>
      </c>
      <c r="H6" t="str">
        <f t="shared" si="1"/>
        <v>，202106091016360021</v>
      </c>
      <c r="I6" t="e">
        <f>VLOOKUP(A6,HOP!A:T,20,0)</f>
        <v>#N/A</v>
      </c>
      <c r="J6">
        <v>6.9</v>
      </c>
    </row>
    <row r="7" spans="1:10">
      <c r="A7">
        <v>1030275974</v>
      </c>
      <c r="B7" t="s">
        <v>50</v>
      </c>
      <c r="C7" t="s">
        <v>44</v>
      </c>
      <c r="D7" s="4">
        <v>349</v>
      </c>
      <c r="E7">
        <v>349</v>
      </c>
      <c r="F7" s="8" t="s">
        <v>107</v>
      </c>
      <c r="G7">
        <f t="shared" si="0"/>
        <v>0</v>
      </c>
      <c r="H7" t="str">
        <f t="shared" si="1"/>
        <v>，202106101857580022</v>
      </c>
      <c r="I7" t="e">
        <f>VLOOKUP(A7,HOP!A:T,20,0)</f>
        <v>#N/A</v>
      </c>
      <c r="J7" s="5">
        <v>6.1</v>
      </c>
    </row>
    <row r="8" spans="1:10">
      <c r="A8">
        <v>1040410316</v>
      </c>
      <c r="B8" t="s">
        <v>53</v>
      </c>
      <c r="C8" t="s">
        <v>54</v>
      </c>
      <c r="D8" s="4">
        <v>367</v>
      </c>
      <c r="E8">
        <v>367</v>
      </c>
      <c r="F8" s="8" t="s">
        <v>108</v>
      </c>
      <c r="G8">
        <f t="shared" si="0"/>
        <v>0</v>
      </c>
      <c r="H8" t="str">
        <f t="shared" si="1"/>
        <v>，202106112137130022</v>
      </c>
      <c r="I8" t="e">
        <f>VLOOKUP(A8,HOP!A:T,20,0)</f>
        <v>#N/A</v>
      </c>
      <c r="J8">
        <v>6.11</v>
      </c>
    </row>
    <row r="9" spans="1:10">
      <c r="A9">
        <v>1026477728</v>
      </c>
      <c r="B9" t="s">
        <v>27</v>
      </c>
      <c r="C9" t="s">
        <v>38</v>
      </c>
      <c r="D9" s="4">
        <v>422</v>
      </c>
      <c r="E9">
        <v>422</v>
      </c>
      <c r="F9" s="8" t="s">
        <v>109</v>
      </c>
      <c r="G9">
        <f t="shared" si="0"/>
        <v>0</v>
      </c>
      <c r="H9" t="str">
        <f t="shared" si="1"/>
        <v>，202106071126070021</v>
      </c>
      <c r="I9" t="e">
        <f>VLOOKUP(A9,HOP!A:T,20,0)</f>
        <v>#N/A</v>
      </c>
      <c r="J9">
        <v>6.7</v>
      </c>
    </row>
    <row r="10" spans="1:10">
      <c r="A10">
        <v>1027485782</v>
      </c>
      <c r="B10" t="s">
        <v>38</v>
      </c>
      <c r="C10" t="s">
        <v>43</v>
      </c>
      <c r="D10" s="4">
        <v>438</v>
      </c>
      <c r="E10">
        <v>438</v>
      </c>
      <c r="F10" s="8" t="s">
        <v>110</v>
      </c>
      <c r="G10">
        <f t="shared" si="0"/>
        <v>0</v>
      </c>
      <c r="H10" t="str">
        <f t="shared" si="1"/>
        <v>，202106080830280022</v>
      </c>
      <c r="I10" t="e">
        <f>VLOOKUP(A10,HOP!A:T,20,0)</f>
        <v>#N/A</v>
      </c>
      <c r="J10">
        <v>6.8</v>
      </c>
    </row>
    <row r="11" spans="1:10">
      <c r="A11">
        <v>1029205064</v>
      </c>
      <c r="B11" t="s">
        <v>43</v>
      </c>
      <c r="C11" t="s">
        <v>50</v>
      </c>
      <c r="D11" s="4">
        <v>412</v>
      </c>
      <c r="E11">
        <v>412</v>
      </c>
      <c r="F11" s="8" t="s">
        <v>111</v>
      </c>
      <c r="G11">
        <f t="shared" si="0"/>
        <v>0</v>
      </c>
      <c r="H11" t="str">
        <f t="shared" si="1"/>
        <v>，202106092032570022</v>
      </c>
      <c r="I11" t="e">
        <f>VLOOKUP(A11,HOP!A:T,20,0)</f>
        <v>#N/A</v>
      </c>
      <c r="J11">
        <v>6.9</v>
      </c>
    </row>
    <row r="12" spans="1:10">
      <c r="A12">
        <v>1040286549</v>
      </c>
      <c r="B12" t="s">
        <v>44</v>
      </c>
      <c r="C12" t="s">
        <v>53</v>
      </c>
      <c r="D12" s="4">
        <v>860</v>
      </c>
      <c r="E12">
        <v>860</v>
      </c>
      <c r="F12" s="8" t="s">
        <v>112</v>
      </c>
      <c r="G12">
        <f t="shared" si="0"/>
        <v>0</v>
      </c>
      <c r="H12" t="str">
        <f t="shared" si="1"/>
        <v>，202106111818060020</v>
      </c>
      <c r="I12" t="e">
        <f>VLOOKUP(A12,HOP!A:T,20,0)</f>
        <v>#N/A</v>
      </c>
      <c r="J12">
        <v>6.11</v>
      </c>
    </row>
    <row r="13" spans="1:10">
      <c r="A13">
        <v>1040291485</v>
      </c>
      <c r="B13" t="s">
        <v>44</v>
      </c>
      <c r="C13" t="s">
        <v>53</v>
      </c>
      <c r="D13" s="4">
        <v>860</v>
      </c>
      <c r="E13">
        <v>860</v>
      </c>
      <c r="F13" s="8" t="s">
        <v>113</v>
      </c>
      <c r="G13">
        <f t="shared" si="0"/>
        <v>0</v>
      </c>
      <c r="H13" t="str">
        <f t="shared" si="1"/>
        <v>，202106111829100020</v>
      </c>
      <c r="I13" t="e">
        <f>VLOOKUP(A13,HOP!A:T,20,0)</f>
        <v>#N/A</v>
      </c>
      <c r="J13">
        <v>6.11</v>
      </c>
    </row>
    <row r="14" spans="1:10">
      <c r="A14">
        <v>1040423734</v>
      </c>
      <c r="B14" t="s">
        <v>44</v>
      </c>
      <c r="C14" t="s">
        <v>53</v>
      </c>
      <c r="D14" s="4">
        <v>430</v>
      </c>
      <c r="E14">
        <v>430</v>
      </c>
      <c r="F14" s="8" t="s">
        <v>114</v>
      </c>
      <c r="G14">
        <f t="shared" si="0"/>
        <v>0</v>
      </c>
      <c r="H14" t="str">
        <f t="shared" si="1"/>
        <v>，202106112155510020</v>
      </c>
      <c r="I14" t="e">
        <f>VLOOKUP(A14,HOP!A:T,20,0)</f>
        <v>#N/A</v>
      </c>
      <c r="J14">
        <v>6.11</v>
      </c>
    </row>
    <row r="15" spans="1:9">
      <c r="A15" t="s">
        <v>81</v>
      </c>
      <c r="B15" t="s">
        <v>43</v>
      </c>
      <c r="C15" t="s">
        <v>50</v>
      </c>
      <c r="D15" s="4">
        <v>278</v>
      </c>
      <c r="E15" t="str">
        <f>VLOOKUP(A15,HOP!A:L,12,0)</f>
        <v>278.00</v>
      </c>
      <c r="F15" t="str">
        <f>VLOOKUP(A15,HOP!A:C,3,0)</f>
        <v>2143979</v>
      </c>
      <c r="G15">
        <f t="shared" si="0"/>
        <v>0</v>
      </c>
      <c r="H15" t="str">
        <f t="shared" si="1"/>
        <v>，2143979</v>
      </c>
      <c r="I15" t="str">
        <f>VLOOKUP(A15,HOP!A:T,20,0)</f>
        <v>直采</v>
      </c>
    </row>
    <row r="16" spans="1:9">
      <c r="A16" t="s">
        <v>87</v>
      </c>
      <c r="B16" t="s">
        <v>26</v>
      </c>
      <c r="C16" t="s">
        <v>27</v>
      </c>
      <c r="D16" s="4">
        <v>198</v>
      </c>
      <c r="E16" t="str">
        <f>VLOOKUP(A16,HOP!A:L,12,0)</f>
        <v>198.00</v>
      </c>
      <c r="F16" t="str">
        <f>VLOOKUP(A16,HOP!A:C,3,0)</f>
        <v>2145595</v>
      </c>
      <c r="G16">
        <f t="shared" si="0"/>
        <v>0</v>
      </c>
      <c r="H16" t="str">
        <f t="shared" si="1"/>
        <v>，2145595</v>
      </c>
      <c r="I16" t="str">
        <f>VLOOKUP(A16,HOP!A:T,20,0)</f>
        <v>直采</v>
      </c>
    </row>
    <row r="17" spans="1:9">
      <c r="A17" t="s">
        <v>93</v>
      </c>
      <c r="B17" t="s">
        <v>50</v>
      </c>
      <c r="C17" t="s">
        <v>44</v>
      </c>
      <c r="D17" s="4">
        <v>195</v>
      </c>
      <c r="E17" t="str">
        <f>VLOOKUP(A17,HOP!A:L,12,0)</f>
        <v>195.00</v>
      </c>
      <c r="F17" t="str">
        <f>VLOOKUP(A17,HOP!A:C,3,0)</f>
        <v>2152292</v>
      </c>
      <c r="G17">
        <f t="shared" si="0"/>
        <v>0</v>
      </c>
      <c r="H17" t="str">
        <f t="shared" si="1"/>
        <v>，2152292</v>
      </c>
      <c r="I17" t="str">
        <f>VLOOKUP(A17,HOP!A:T,20,0)</f>
        <v>直采</v>
      </c>
    </row>
    <row r="18" spans="1:9">
      <c r="A18" t="s">
        <v>97</v>
      </c>
      <c r="B18" t="s">
        <v>53</v>
      </c>
      <c r="C18" t="s">
        <v>54</v>
      </c>
      <c r="D18" s="4">
        <v>348</v>
      </c>
      <c r="E18" t="str">
        <f>VLOOKUP(A18,HOP!A:L,12,0)</f>
        <v>348.00</v>
      </c>
      <c r="F18" t="str">
        <f>VLOOKUP(A18,HOP!A:C,3,0)</f>
        <v>2155129</v>
      </c>
      <c r="G18">
        <f t="shared" si="0"/>
        <v>0</v>
      </c>
      <c r="H18" t="str">
        <f t="shared" si="1"/>
        <v>，2155129</v>
      </c>
      <c r="I18" t="str">
        <f>VLOOKUP(A18,HOP!A:T,20,0)</f>
        <v>直采</v>
      </c>
    </row>
    <row r="20" spans="4:4">
      <c r="D20">
        <f>SUM(D2:D19)</f>
        <v>8048</v>
      </c>
    </row>
    <row r="23" spans="1:1">
      <c r="A23" t="s">
        <v>115</v>
      </c>
    </row>
    <row r="24" spans="1:1">
      <c r="A24" t="s">
        <v>116</v>
      </c>
    </row>
    <row r="25" spans="1:1">
      <c r="A25" t="s">
        <v>117</v>
      </c>
    </row>
  </sheetData>
  <autoFilter ref="A1:I18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F25" sqref="F25"/>
    </sheetView>
  </sheetViews>
  <sheetFormatPr defaultColWidth="8" defaultRowHeight="12.75" outlineLevelRow="5"/>
  <cols>
    <col min="1" max="16383" width="8" style="1"/>
  </cols>
  <sheetData>
    <row r="1" s="1" customFormat="1" spans="1:20">
      <c r="A1" s="2" t="s">
        <v>118</v>
      </c>
      <c r="B1" s="2" t="s">
        <v>119</v>
      </c>
      <c r="C1" s="2" t="s">
        <v>120</v>
      </c>
      <c r="D1" s="2" t="s">
        <v>121</v>
      </c>
      <c r="E1" s="2" t="s">
        <v>122</v>
      </c>
      <c r="F1" s="2" t="s">
        <v>17</v>
      </c>
      <c r="G1" s="2" t="s">
        <v>18</v>
      </c>
      <c r="H1" s="2" t="s">
        <v>123</v>
      </c>
      <c r="I1" s="2" t="s">
        <v>124</v>
      </c>
      <c r="J1" s="2" t="s">
        <v>125</v>
      </c>
      <c r="K1" s="2" t="s">
        <v>126</v>
      </c>
      <c r="L1" s="2" t="s">
        <v>127</v>
      </c>
      <c r="M1" s="2" t="s">
        <v>128</v>
      </c>
      <c r="N1" s="2" t="s">
        <v>129</v>
      </c>
      <c r="O1" s="2" t="s">
        <v>130</v>
      </c>
      <c r="P1" s="2" t="s">
        <v>131</v>
      </c>
      <c r="Q1" s="2" t="s">
        <v>132</v>
      </c>
      <c r="R1" s="2" t="s">
        <v>133</v>
      </c>
      <c r="S1" s="2" t="s">
        <v>134</v>
      </c>
      <c r="T1" s="2" t="s">
        <v>135</v>
      </c>
    </row>
    <row r="2" s="1" customFormat="1" spans="1:20">
      <c r="A2" s="1" t="s">
        <v>81</v>
      </c>
      <c r="B2" s="1" t="s">
        <v>136</v>
      </c>
      <c r="C2" s="1" t="s">
        <v>137</v>
      </c>
      <c r="D2" s="1" t="s">
        <v>79</v>
      </c>
      <c r="E2" s="1" t="s">
        <v>82</v>
      </c>
      <c r="F2" s="1" t="s">
        <v>138</v>
      </c>
      <c r="G2" s="1" t="s">
        <v>139</v>
      </c>
      <c r="H2" s="1" t="s">
        <v>140</v>
      </c>
      <c r="I2" s="1" t="s">
        <v>84</v>
      </c>
      <c r="J2" s="1" t="s">
        <v>141</v>
      </c>
      <c r="K2" s="1" t="s">
        <v>84</v>
      </c>
      <c r="L2" s="1" t="s">
        <v>84</v>
      </c>
      <c r="M2" s="1" t="s">
        <v>142</v>
      </c>
      <c r="N2" s="1" t="s">
        <v>142</v>
      </c>
      <c r="O2" s="1" t="s">
        <v>7</v>
      </c>
      <c r="P2" s="1" t="s">
        <v>143</v>
      </c>
      <c r="Q2" s="1" t="s">
        <v>144</v>
      </c>
      <c r="R2" s="1" t="s">
        <v>145</v>
      </c>
      <c r="S2" s="1" t="s">
        <v>146</v>
      </c>
      <c r="T2" s="1" t="s">
        <v>147</v>
      </c>
    </row>
    <row r="3" s="1" customFormat="1" spans="1:20">
      <c r="A3" s="1" t="s">
        <v>87</v>
      </c>
      <c r="B3" s="1" t="s">
        <v>148</v>
      </c>
      <c r="C3" s="1" t="s">
        <v>149</v>
      </c>
      <c r="D3" s="1" t="s">
        <v>85</v>
      </c>
      <c r="E3" s="1" t="s">
        <v>88</v>
      </c>
      <c r="F3" s="1" t="s">
        <v>150</v>
      </c>
      <c r="G3" s="1" t="s">
        <v>151</v>
      </c>
      <c r="H3" s="1" t="s">
        <v>140</v>
      </c>
      <c r="I3" s="1" t="s">
        <v>90</v>
      </c>
      <c r="J3" s="1" t="s">
        <v>141</v>
      </c>
      <c r="K3" s="1" t="s">
        <v>90</v>
      </c>
      <c r="L3" s="1" t="s">
        <v>90</v>
      </c>
      <c r="M3" s="1" t="s">
        <v>142</v>
      </c>
      <c r="N3" s="1" t="s">
        <v>142</v>
      </c>
      <c r="O3" s="1" t="s">
        <v>7</v>
      </c>
      <c r="P3" s="1" t="s">
        <v>143</v>
      </c>
      <c r="Q3" s="1" t="s">
        <v>152</v>
      </c>
      <c r="R3" s="1" t="s">
        <v>145</v>
      </c>
      <c r="S3" s="1" t="s">
        <v>146</v>
      </c>
      <c r="T3" s="1" t="s">
        <v>147</v>
      </c>
    </row>
    <row r="4" s="1" customFormat="1" spans="1:20">
      <c r="A4" s="1" t="s">
        <v>93</v>
      </c>
      <c r="B4" s="1" t="s">
        <v>139</v>
      </c>
      <c r="C4" s="1" t="s">
        <v>153</v>
      </c>
      <c r="D4" s="1" t="s">
        <v>91</v>
      </c>
      <c r="E4" s="1" t="s">
        <v>94</v>
      </c>
      <c r="F4" s="1" t="s">
        <v>139</v>
      </c>
      <c r="G4" s="1" t="s">
        <v>154</v>
      </c>
      <c r="H4" s="1" t="s">
        <v>140</v>
      </c>
      <c r="I4" s="1" t="s">
        <v>96</v>
      </c>
      <c r="J4" s="1" t="s">
        <v>141</v>
      </c>
      <c r="K4" s="1" t="s">
        <v>96</v>
      </c>
      <c r="L4" s="1" t="s">
        <v>96</v>
      </c>
      <c r="M4" s="1" t="s">
        <v>142</v>
      </c>
      <c r="N4" s="1" t="s">
        <v>142</v>
      </c>
      <c r="O4" s="1" t="s">
        <v>7</v>
      </c>
      <c r="P4" s="1" t="s">
        <v>143</v>
      </c>
      <c r="Q4" s="1" t="s">
        <v>155</v>
      </c>
      <c r="R4" s="1" t="s">
        <v>145</v>
      </c>
      <c r="S4" s="1" t="s">
        <v>146</v>
      </c>
      <c r="T4" s="1" t="s">
        <v>147</v>
      </c>
    </row>
    <row r="5" s="1" customFormat="1" spans="1:20">
      <c r="A5" s="1" t="s">
        <v>97</v>
      </c>
      <c r="B5" s="1" t="s">
        <v>156</v>
      </c>
      <c r="C5" s="1" t="s">
        <v>157</v>
      </c>
      <c r="D5" s="1" t="s">
        <v>91</v>
      </c>
      <c r="E5" s="1" t="s">
        <v>158</v>
      </c>
      <c r="F5" s="1" t="s">
        <v>156</v>
      </c>
      <c r="G5" s="1" t="s">
        <v>159</v>
      </c>
      <c r="H5" s="1" t="s">
        <v>140</v>
      </c>
      <c r="I5" s="1" t="s">
        <v>160</v>
      </c>
      <c r="J5" s="1" t="s">
        <v>141</v>
      </c>
      <c r="K5" s="1" t="s">
        <v>160</v>
      </c>
      <c r="L5" s="1" t="s">
        <v>160</v>
      </c>
      <c r="M5" s="1" t="s">
        <v>142</v>
      </c>
      <c r="N5" s="1" t="s">
        <v>142</v>
      </c>
      <c r="O5" s="1" t="s">
        <v>7</v>
      </c>
      <c r="P5" s="1" t="s">
        <v>143</v>
      </c>
      <c r="Q5" s="1" t="s">
        <v>161</v>
      </c>
      <c r="R5" s="1" t="s">
        <v>145</v>
      </c>
      <c r="S5" s="1" t="s">
        <v>146</v>
      </c>
      <c r="T5" s="1" t="s">
        <v>147</v>
      </c>
    </row>
    <row r="6" ht="14.25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billdetail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2021-06-16T02:48:45Z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22C758F40D534A39BD7D21B6958F792A</vt:lpwstr>
  </property>
  <property fmtid="{D5CDD505-2E9C-101B-9397-08002B2CF9AE}" pid="3" name="KSOProductBuildVer">
    <vt:lpwstr>2052-11.1.0.10495</vt:lpwstr>
  </property>
</Properties>
</file>