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<sst xmlns="http://schemas.openxmlformats.org/spreadsheetml/2006/main" count="201" uniqueCount="98">
  <si>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</si>
  <si>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</si>
  <si>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</si>
  <si>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</si>
  <si>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</si>
  <si>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</si>
  <si>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</si>
  <si>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</si>
  <si>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</si>
  <si>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</si>
  <si>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</si>
  <si>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</si>
  <si>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</si>
  <si>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</si>
  <si>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</si>
  <si>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</si>
  <si>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</si>
  <si>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</si>
  <si>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</si>
  <si>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</si>
  <si>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</si>
  <si>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</si>
  <si>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</si>
  <si>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</si>
  <si>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</si>
  <si>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</si>
  <si>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[淮安]淮安富力万达嘉华酒店(68299716)</t>
  </si>
  <si>
    <t>豪华大床房&lt;双人入住&gt;&lt;内宾&gt;&lt;预付&gt;&lt;无早&gt;</t>
  </si>
  <si>
    <t>CNY</t>
  </si>
  <si>
    <t>徐飞飞</t>
  </si>
  <si>
    <t>CA363210616CNY</t>
  </si>
  <si>
    <t>未提现</t>
  </si>
  <si>
    <t>携程开票</t>
  </si>
  <si>
    <t>[石家庄]派酒店(石家庄开发区天山科技园店)(69319926)</t>
  </si>
  <si>
    <t>商务双床房&lt;双人入住&gt;&lt;内宾&gt;&lt;预付&gt;&lt;无早&gt;</t>
  </si>
  <si>
    <t>马夫超</t>
  </si>
  <si>
    <t>取消</t>
  </si>
  <si>
    <t>[成都]成都泰合索菲特大饭店(24854388)</t>
  </si>
  <si>
    <t>豪华大床房&lt;双人入住&gt;&lt;内宾&gt;&lt;预付&gt;&lt;双早&gt;</t>
  </si>
  <si>
    <t>廖锋</t>
  </si>
  <si>
    <t>[北京]7天优品酒店(北京国贸大望路地铁站店)(67324401)</t>
  </si>
  <si>
    <t>精选特优房&lt;双人入住&gt;&lt;内宾&gt;&lt;预付&gt;&lt;无早&gt;</t>
  </si>
  <si>
    <t>郭佳奇</t>
  </si>
  <si>
    <t>[北京]7天连锁酒店(北京机场北线未来科技城店)(69311260)</t>
  </si>
  <si>
    <t>精选双床房&lt;双人入住&gt;&lt;内宾&gt;&lt;预付&gt;&lt;无早&gt;</t>
  </si>
  <si>
    <t>滕加宏</t>
  </si>
  <si>
    <t>,</t>
  </si>
  <si>
    <t>A210617101823481</t>
  </si>
  <si>
    <t>CNY / HKD 当前参考汇率: 1.213484955</t>
  </si>
  <si>
    <t>总计：2016.01 CNY/
2446.4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</si>
  <si>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</si>
  <si>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</si>
  <si>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</si>
  <si>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</si>
  <si>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</si>
  <si>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</si>
  <si>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</si>
  <si>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</si>
  <si>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</si>
  <si>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</si>
  <si>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</si>
  <si>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</si>
  <si>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</si>
  <si>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</si>
  <si>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</si>
  <si>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</si>
  <si>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</si>
  <si>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2021-05-30</t>
  </si>
  <si>
    <t>2138071</t>
  </si>
  <si>
    <t>淮安富力万达嘉华酒店</t>
  </si>
  <si>
    <t>2021-06-01</t>
  </si>
  <si>
    <t>退房日周结</t>
  </si>
  <si>
    <t>997.82</t>
  </si>
  <si>
    <t>RMB</t>
  </si>
  <si>
    <t>0</t>
  </si>
  <si>
    <t>0.00</t>
  </si>
  <si>
    <t>携程国内直连(DD)</t>
  </si>
  <si>
    <t>2021-05-30 15:28:32</t>
  </si>
  <si>
    <t>否</t>
  </si>
  <si>
    <t>汇智国际旅游发展有限公司</t>
  </si>
  <si>
    <t>直连</t>
  </si>
  <si>
    <t>2021-05-31</t>
  </si>
  <si>
    <t>2138622</t>
  </si>
  <si>
    <t>派酒店（石家庄开发区天山科技园店）</t>
  </si>
  <si>
    <t>155.09</t>
  </si>
  <si>
    <t>2021-05-31 00:17:16</t>
  </si>
  <si>
    <t>2138920</t>
  </si>
  <si>
    <t>成都泰合索菲特大饭店</t>
  </si>
  <si>
    <t>531.61</t>
  </si>
  <si>
    <t>2021-05-31 11:03:36</t>
  </si>
  <si>
    <t>2139656</t>
  </si>
  <si>
    <t>7天优品酒店(北京国贸大望路地铁站店)</t>
  </si>
  <si>
    <t>220.05</t>
  </si>
  <si>
    <t>2021-05-31 20:30:22</t>
  </si>
  <si>
    <t>2139788</t>
  </si>
  <si>
    <t>7天连锁酒店（北京机场北线未来科技城店）</t>
  </si>
  <si>
    <t>266.53</t>
  </si>
  <si>
    <t>2021-05-31 22:13:41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</si>
</sst>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21" fillId="3" borderId="3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15332961469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44346</v>
      </c>
      <c r="G2" s="5">
        <v>44348</v>
      </c>
      <c r="H2" s="4">
        <v>1</v>
      </c>
      <c r="I2" s="4">
        <v>2</v>
      </c>
      <c r="J2" s="4">
        <v>2</v>
      </c>
      <c r="K2" s="4" t="s">
        <v>28</v>
      </c>
      <c r="L2" s="4">
        <v>997.82</v>
      </c>
      <c r="M2" s="4">
        <v>997.82</v>
      </c>
      <c r="N2" s="4" t="s">
        <v>29</v>
      </c>
      <c r="O2" s="4" t="s">
        <v>30</v>
      </c>
      <c r="P2" s="4" t="s">
        <v>31</v>
      </c>
      <c r="Q2" s="4">
        <v>0</v>
      </c>
      <c r="R2" s="6">
        <v>44346</v>
      </c>
      <c r="S2" s="5">
        <v>44363</v>
      </c>
      <c r="T2" s="4" t="s">
        <v>32</v>
      </c>
      <c r="U2" s="4">
        <v>997.82</v>
      </c>
      <c r="V2" s="4">
        <v>0</v>
      </c>
      <c r="W2" s="4">
        <v>0</v>
      </c>
      <c r="X2" s="4">
        <v>2138071</v>
      </c>
    </row>
    <row r="3" s="4" customFormat="1" spans="1:24">
      <c r="A3" s="4">
        <v>15333515628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44347</v>
      </c>
      <c r="G3" s="5">
        <v>44348</v>
      </c>
      <c r="H3" s="4">
        <v>1</v>
      </c>
      <c r="I3" s="4">
        <v>1</v>
      </c>
      <c r="J3" s="4">
        <v>1</v>
      </c>
      <c r="K3" s="4" t="s">
        <v>28</v>
      </c>
      <c r="L3" s="4">
        <v>155.09</v>
      </c>
      <c r="M3" s="4">
        <v>155.09</v>
      </c>
      <c r="N3" s="4" t="s">
        <v>35</v>
      </c>
      <c r="O3" s="4" t="s">
        <v>30</v>
      </c>
      <c r="P3" s="4" t="s">
        <v>31</v>
      </c>
      <c r="Q3" s="4">
        <v>0</v>
      </c>
      <c r="R3" s="6">
        <v>44347</v>
      </c>
      <c r="S3" s="5">
        <v>44363</v>
      </c>
      <c r="T3" s="4" t="s">
        <v>32</v>
      </c>
      <c r="U3" s="4">
        <v>155.09</v>
      </c>
      <c r="V3" s="4">
        <v>0</v>
      </c>
      <c r="W3" s="4">
        <v>0</v>
      </c>
      <c r="X3" s="4">
        <v>2138622</v>
      </c>
    </row>
    <row r="4" s="4" customFormat="1" spans="1:24">
      <c r="A4" s="4">
        <v>15333515628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44347</v>
      </c>
      <c r="G4" s="5">
        <v>44348</v>
      </c>
      <c r="H4" s="4">
        <v>1</v>
      </c>
      <c r="I4" s="4">
        <v>1</v>
      </c>
      <c r="J4" s="4">
        <v>1</v>
      </c>
      <c r="K4" s="4" t="s">
        <v>28</v>
      </c>
      <c r="L4" s="4">
        <v>-155.09</v>
      </c>
      <c r="M4" s="4">
        <v>-155.09</v>
      </c>
      <c r="N4" s="4" t="s">
        <v>35</v>
      </c>
      <c r="O4" s="4" t="s">
        <v>30</v>
      </c>
      <c r="P4" s="4" t="s">
        <v>31</v>
      </c>
      <c r="Q4" s="4">
        <v>0</v>
      </c>
      <c r="R4" s="6">
        <v>44347</v>
      </c>
      <c r="S4" s="5">
        <v>44363</v>
      </c>
      <c r="T4" s="4" t="s">
        <v>32</v>
      </c>
      <c r="U4" s="4">
        <v>-155.09</v>
      </c>
      <c r="V4" s="4">
        <v>0</v>
      </c>
      <c r="W4" s="4">
        <v>0</v>
      </c>
      <c r="X4" s="4">
        <v>2138622</v>
      </c>
    </row>
    <row r="5" s="4" customFormat="1" spans="1:24">
      <c r="A5" s="4">
        <v>15333718810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44347</v>
      </c>
      <c r="G5" s="5">
        <v>44348</v>
      </c>
      <c r="H5" s="4">
        <v>1</v>
      </c>
      <c r="I5" s="4">
        <v>1</v>
      </c>
      <c r="J5" s="4">
        <v>1</v>
      </c>
      <c r="K5" s="4" t="s">
        <v>28</v>
      </c>
      <c r="L5" s="4">
        <v>531.61</v>
      </c>
      <c r="M5" s="4">
        <v>531.61</v>
      </c>
      <c r="N5" s="4" t="s">
        <v>39</v>
      </c>
      <c r="O5" s="4" t="s">
        <v>30</v>
      </c>
      <c r="P5" s="4" t="s">
        <v>31</v>
      </c>
      <c r="Q5" s="4">
        <v>0</v>
      </c>
      <c r="R5" s="6">
        <v>44347</v>
      </c>
      <c r="S5" s="5">
        <v>44363</v>
      </c>
      <c r="T5" s="4" t="s">
        <v>32</v>
      </c>
      <c r="U5" s="4">
        <v>531.61</v>
      </c>
      <c r="V5" s="4">
        <v>0</v>
      </c>
      <c r="W5" s="4">
        <v>0</v>
      </c>
      <c r="X5" s="4">
        <v>2138920</v>
      </c>
    </row>
    <row r="6" s="4" customFormat="1" spans="1:24">
      <c r="A6" s="4">
        <v>15334312487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44347</v>
      </c>
      <c r="G6" s="5">
        <v>44348</v>
      </c>
      <c r="H6" s="4">
        <v>1</v>
      </c>
      <c r="I6" s="4">
        <v>1</v>
      </c>
      <c r="J6" s="4">
        <v>1</v>
      </c>
      <c r="K6" s="4" t="s">
        <v>28</v>
      </c>
      <c r="L6" s="4">
        <v>220.05</v>
      </c>
      <c r="M6" s="4">
        <v>220.05</v>
      </c>
      <c r="N6" s="4" t="s">
        <v>42</v>
      </c>
      <c r="O6" s="4" t="s">
        <v>30</v>
      </c>
      <c r="P6" s="4" t="s">
        <v>31</v>
      </c>
      <c r="Q6" s="4">
        <v>0</v>
      </c>
      <c r="R6" s="6">
        <v>44347</v>
      </c>
      <c r="S6" s="5">
        <v>44363</v>
      </c>
      <c r="T6" s="4" t="s">
        <v>32</v>
      </c>
      <c r="U6" s="4">
        <v>220.05</v>
      </c>
      <c r="V6" s="4">
        <v>0</v>
      </c>
      <c r="W6" s="4">
        <v>0</v>
      </c>
      <c r="X6" s="4">
        <v>2139656</v>
      </c>
    </row>
    <row r="7" s="4" customFormat="1" spans="1:24">
      <c r="A7" s="4">
        <v>15334426342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44347</v>
      </c>
      <c r="G7" s="5">
        <v>44348</v>
      </c>
      <c r="H7" s="4">
        <v>1</v>
      </c>
      <c r="I7" s="4">
        <v>1</v>
      </c>
      <c r="J7" s="4">
        <v>1</v>
      </c>
      <c r="K7" s="4" t="s">
        <v>28</v>
      </c>
      <c r="L7" s="4">
        <v>266.53</v>
      </c>
      <c r="M7" s="4">
        <v>266.53</v>
      </c>
      <c r="N7" s="4" t="s">
        <v>45</v>
      </c>
      <c r="O7" s="4" t="s">
        <v>30</v>
      </c>
      <c r="P7" s="4" t="s">
        <v>31</v>
      </c>
      <c r="Q7" s="4">
        <v>0</v>
      </c>
      <c r="R7" s="6">
        <v>44347</v>
      </c>
      <c r="S7" s="5">
        <v>44363</v>
      </c>
      <c r="T7" s="4" t="s">
        <v>32</v>
      </c>
      <c r="U7" s="4">
        <v>266.53</v>
      </c>
      <c r="V7" s="4">
        <v>0</v>
      </c>
      <c r="W7" s="4">
        <v>0</v>
      </c>
      <c r="X7" s="4">
        <v>2139788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D26" sqref="D26"/>
    </sheetView>
  </sheetViews>
  <sheetFormatPr defaultColWidth="9" defaultRowHeight="13.5"/>
  <cols>
    <col min="1" max="1" width="16.25" style="4" customWidth="1"/>
    <col min="2" max="2" width="10.375" style="4"/>
    <col min="3" max="3" width="9.375" style="4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4">
        <v>15332961469</v>
      </c>
      <c r="B2" s="5">
        <v>44346</v>
      </c>
      <c r="C2" s="5">
        <v>44348</v>
      </c>
      <c r="D2" s="4">
        <v>997.82</v>
      </c>
      <c r="E2" s="4" t="str">
        <f>VLOOKUP(A2,HOP!A:L,12,0)</f>
        <v>997.82</v>
      </c>
      <c r="F2" s="4" t="str">
        <f>VLOOKUP(A2,HOP!A:C,3,0)</f>
        <v>2138071</v>
      </c>
      <c r="G2" s="4">
        <f>D2-E2</f>
        <v>0</v>
      </c>
      <c r="H2" s="4" t="str">
        <f>$H$1&amp;F2</f>
        <v>,2138071</v>
      </c>
      <c r="I2" s="4" t="str">
        <f>VLOOKUP(A2,HOP!A:T,20,0)</f>
        <v>直连</v>
      </c>
    </row>
    <row r="3" s="4" customFormat="1" hidden="1" spans="1:9">
      <c r="A3" s="4">
        <v>15333515628</v>
      </c>
      <c r="B3" s="5">
        <v>44347</v>
      </c>
      <c r="C3" s="5">
        <v>44348</v>
      </c>
      <c r="D3" s="4">
        <v>0</v>
      </c>
      <c r="E3" s="4" t="str">
        <f>VLOOKUP(A3,HOP!A:L,12,0)</f>
        <v>155.09</v>
      </c>
      <c r="F3" s="4" t="str">
        <f>VLOOKUP(A3,HOP!A:C,3,0)</f>
        <v>2138622</v>
      </c>
      <c r="G3" s="4">
        <f>D3-E3</f>
        <v>-155.09</v>
      </c>
      <c r="H3" s="4" t="str">
        <f>$H$1&amp;F3</f>
        <v>,2138622</v>
      </c>
      <c r="I3" s="4" t="str">
        <f>VLOOKUP(A3,HOP!A:T,20,0)</f>
        <v>直连</v>
      </c>
    </row>
    <row r="4" s="4" customFormat="1" spans="1:9">
      <c r="A4" s="4">
        <v>15333718810</v>
      </c>
      <c r="B4" s="5">
        <v>44347</v>
      </c>
      <c r="C4" s="5">
        <v>44348</v>
      </c>
      <c r="D4" s="4">
        <v>531.61</v>
      </c>
      <c r="E4" s="4" t="str">
        <f>VLOOKUP(A4,HOP!A:L,12,0)</f>
        <v>531.61</v>
      </c>
      <c r="F4" s="4" t="str">
        <f>VLOOKUP(A4,HOP!A:C,3,0)</f>
        <v>2138920</v>
      </c>
      <c r="G4" s="4">
        <f>D4-E4</f>
        <v>0</v>
      </c>
      <c r="H4" s="4" t="str">
        <f>$H$1&amp;F4</f>
        <v>,2138920</v>
      </c>
      <c r="I4" s="4" t="str">
        <f>VLOOKUP(A4,HOP!A:T,20,0)</f>
        <v>直连</v>
      </c>
    </row>
    <row r="5" s="4" customFormat="1" spans="1:9">
      <c r="A5" s="4">
        <v>15334312487</v>
      </c>
      <c r="B5" s="5">
        <v>44347</v>
      </c>
      <c r="C5" s="5">
        <v>44348</v>
      </c>
      <c r="D5" s="4">
        <v>220.05</v>
      </c>
      <c r="E5" s="4" t="str">
        <f>VLOOKUP(A5,HOP!A:L,12,0)</f>
        <v>220.05</v>
      </c>
      <c r="F5" s="4" t="str">
        <f>VLOOKUP(A5,HOP!A:C,3,0)</f>
        <v>2139656</v>
      </c>
      <c r="G5" s="4">
        <f>D5-E5</f>
        <v>0</v>
      </c>
      <c r="H5" s="4" t="str">
        <f>$H$1&amp;F5</f>
        <v>,2139656</v>
      </c>
      <c r="I5" s="4" t="str">
        <f>VLOOKUP(A5,HOP!A:T,20,0)</f>
        <v>直连</v>
      </c>
    </row>
    <row r="6" s="4" customFormat="1" spans="1:9">
      <c r="A6" s="4">
        <v>15334426342</v>
      </c>
      <c r="B6" s="5">
        <v>44347</v>
      </c>
      <c r="C6" s="5">
        <v>44348</v>
      </c>
      <c r="D6" s="4">
        <v>266.53</v>
      </c>
      <c r="E6" s="4" t="str">
        <f>VLOOKUP(A6,HOP!A:L,12,0)</f>
        <v>266.53</v>
      </c>
      <c r="F6" s="4" t="str">
        <f>VLOOKUP(A6,HOP!A:C,3,0)</f>
        <v>2139788</v>
      </c>
      <c r="G6" s="4">
        <f>D6-E6</f>
        <v>0</v>
      </c>
      <c r="H6" s="4" t="str">
        <f>$H$1&amp;F6</f>
        <v>,2139788</v>
      </c>
      <c r="I6" s="4" t="str">
        <f>VLOOKUP(A6,HOP!A:T,20,0)</f>
        <v>直连</v>
      </c>
    </row>
    <row r="8" spans="4:4">
      <c r="D8" s="4">
        <f>SUM(D2:D7)</f>
        <v>2016.01</v>
      </c>
    </row>
    <row r="13" spans="1:1">
      <c r="A13" s="4" t="s">
        <v>47</v>
      </c>
    </row>
    <row r="14" spans="1:1">
      <c r="A14" s="4" t="s">
        <v>48</v>
      </c>
    </row>
    <row r="15" spans="1:1">
      <c r="A15" s="4" t="s">
        <v>49</v>
      </c>
    </row>
  </sheetData>
  <autoFilter ref="A1:XFD8">
    <filterColumn colId="3">
      <filters blank="1">
        <filter val="531.61"/>
        <filter val="2016.01"/>
        <filter val="997.82"/>
        <filter val="266.53"/>
        <filter val="220.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7" sqref="D17"/>
    </sheetView>
  </sheetViews>
  <sheetFormatPr defaultColWidth="8" defaultRowHeight="12.75" outlineLevelRow="5"/>
  <cols>
    <col min="1" max="1" width="11.125" style="1"/>
    <col min="2" max="2" width="8" style="1"/>
    <col min="3" max="3" width="9.625" style="1" customWidth="1"/>
    <col min="4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</row>
    <row r="2" s="1" customFormat="1" spans="1:20">
      <c r="A2" s="3">
        <v>15332961469</v>
      </c>
      <c r="B2" s="1" t="s">
        <v>67</v>
      </c>
      <c r="C2" s="1" t="s">
        <v>68</v>
      </c>
      <c r="D2" s="1" t="s">
        <v>69</v>
      </c>
      <c r="E2" s="1" t="s">
        <v>29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15333515628</v>
      </c>
      <c r="B3" s="1" t="s">
        <v>81</v>
      </c>
      <c r="C3" s="1" t="s">
        <v>82</v>
      </c>
      <c r="D3" s="1" t="s">
        <v>83</v>
      </c>
      <c r="E3" s="1" t="s">
        <v>35</v>
      </c>
      <c r="F3" s="1" t="s">
        <v>81</v>
      </c>
      <c r="G3" s="1" t="s">
        <v>70</v>
      </c>
      <c r="H3" s="1" t="s">
        <v>71</v>
      </c>
      <c r="I3" s="1" t="s">
        <v>84</v>
      </c>
      <c r="J3" s="1" t="s">
        <v>73</v>
      </c>
      <c r="K3" s="1" t="s">
        <v>84</v>
      </c>
      <c r="L3" s="1" t="s">
        <v>84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85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15333718810</v>
      </c>
      <c r="B4" s="1" t="s">
        <v>81</v>
      </c>
      <c r="C4" s="1" t="s">
        <v>86</v>
      </c>
      <c r="D4" s="1" t="s">
        <v>87</v>
      </c>
      <c r="E4" s="1" t="s">
        <v>39</v>
      </c>
      <c r="F4" s="1" t="s">
        <v>81</v>
      </c>
      <c r="G4" s="1" t="s">
        <v>70</v>
      </c>
      <c r="H4" s="1" t="s">
        <v>71</v>
      </c>
      <c r="I4" s="1" t="s">
        <v>88</v>
      </c>
      <c r="J4" s="1" t="s">
        <v>73</v>
      </c>
      <c r="K4" s="1" t="s">
        <v>88</v>
      </c>
      <c r="L4" s="1" t="s">
        <v>88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89</v>
      </c>
      <c r="R4" s="1" t="s">
        <v>78</v>
      </c>
      <c r="S4" s="1" t="s">
        <v>79</v>
      </c>
      <c r="T4" s="1" t="s">
        <v>80</v>
      </c>
    </row>
    <row r="5" s="1" customFormat="1" spans="1:20">
      <c r="A5" s="3">
        <v>15334312487</v>
      </c>
      <c r="B5" s="1" t="s">
        <v>81</v>
      </c>
      <c r="C5" s="1" t="s">
        <v>90</v>
      </c>
      <c r="D5" s="1" t="s">
        <v>91</v>
      </c>
      <c r="E5" s="1" t="s">
        <v>42</v>
      </c>
      <c r="F5" s="1" t="s">
        <v>81</v>
      </c>
      <c r="G5" s="1" t="s">
        <v>70</v>
      </c>
      <c r="H5" s="1" t="s">
        <v>71</v>
      </c>
      <c r="I5" s="1" t="s">
        <v>92</v>
      </c>
      <c r="J5" s="1" t="s">
        <v>73</v>
      </c>
      <c r="K5" s="1" t="s">
        <v>92</v>
      </c>
      <c r="L5" s="1" t="s">
        <v>92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93</v>
      </c>
      <c r="R5" s="1" t="s">
        <v>78</v>
      </c>
      <c r="S5" s="1" t="s">
        <v>79</v>
      </c>
      <c r="T5" s="1" t="s">
        <v>80</v>
      </c>
    </row>
    <row r="6" s="1" customFormat="1" spans="1:20">
      <c r="A6" s="3">
        <v>15334426342</v>
      </c>
      <c r="B6" s="1" t="s">
        <v>81</v>
      </c>
      <c r="C6" s="1" t="s">
        <v>94</v>
      </c>
      <c r="D6" s="1" t="s">
        <v>95</v>
      </c>
      <c r="E6" s="1" t="s">
        <v>45</v>
      </c>
      <c r="F6" s="1" t="s">
        <v>81</v>
      </c>
      <c r="G6" s="1" t="s">
        <v>70</v>
      </c>
      <c r="H6" s="1" t="s">
        <v>71</v>
      </c>
      <c r="I6" s="1" t="s">
        <v>96</v>
      </c>
      <c r="J6" s="1" t="s">
        <v>73</v>
      </c>
      <c r="K6" s="1" t="s">
        <v>96</v>
      </c>
      <c r="L6" s="1" t="s">
        <v>96</v>
      </c>
      <c r="M6" s="1" t="s">
        <v>74</v>
      </c>
      <c r="N6" s="1" t="s">
        <v>74</v>
      </c>
      <c r="O6" s="1" t="s">
        <v>75</v>
      </c>
      <c r="P6" s="1" t="s">
        <v>76</v>
      </c>
      <c r="Q6" s="1" t="s">
        <v>97</v>
      </c>
      <c r="R6" s="1" t="s">
        <v>78</v>
      </c>
      <c r="S6" s="1" t="s">
        <v>79</v>
      </c>
      <c r="T6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2021-06-16T10:01:00Z</dcterms:created>
  <dcterms:modified xsi:type="dcterms:W3CDTF">2021-06-17T02:18:13Z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97077243485D436DA48DE3F85D2E5187</vt:lpwstr>
  </property>
  <property fmtid="{D5CDD505-2E9C-101B-9397-08002B2CF9AE}" pid="3" name="KSOProductBuildVer">
    <vt:lpwstr>2052-11.1.0.10495</vt:lpwstr>
  </property>
</Properties>
</file>