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</definedName>
  </definedNames>
  <calcPr calcId="144525"/>
</workbook>
</file>

<file path=xl/sharedStrings.xml><?xml version="1.0" encoding="utf-8"?>
<sst xmlns="http://schemas.openxmlformats.org/spreadsheetml/2006/main" count="287" uniqueCount="121">
  <si>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</si>
  <si>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</si>
  <si>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</si>
  <si>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</si>
  <si>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</si>
  <si>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</si>
  <si>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</si>
  <si>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</si>
  <si>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</si>
  <si>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</si>
  <si>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</si>
  <si>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</si>
  <si>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</si>
  <si>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</si>
  <si>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</si>
  <si>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</si>
  <si>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</si>
  <si>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</si>
  <si>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</si>
  <si>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</si>
  <si>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</si>
  <si>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</si>
  <si>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</si>
  <si>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</si>
  <si>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</si>
  <si>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</si>
  <si>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[广州]广州白云宾馆(76147630)</t>
  </si>
  <si>
    <t>豪华大床房(至少连住2晚及以上)&lt;双人入住&gt;&lt;双早&gt;</t>
  </si>
  <si>
    <t>CNY</t>
  </si>
  <si>
    <t>王惠斌</t>
  </si>
  <si>
    <t>CA13744210617CNY</t>
  </si>
  <si>
    <t>未提现</t>
  </si>
  <si>
    <t>携程开票</t>
  </si>
  <si>
    <t>[大邑]德门仁里精品酒店(大邑安仁古镇店)(62555384)</t>
  </si>
  <si>
    <t>大床房&lt;中宾&gt;&lt;双人入住&gt;&lt;双早&gt;&lt;大床&gt;</t>
  </si>
  <si>
    <t>李胜秀</t>
  </si>
  <si>
    <t>何玉琪</t>
  </si>
  <si>
    <t>[厦门]厦门磐基希尔顿酒店(76220555)</t>
  </si>
  <si>
    <t>豪华双床房&lt;特惠专享&gt;&lt;双人入住&gt;&lt;无早&gt;</t>
  </si>
  <si>
    <t>张毅,陈萧俊</t>
  </si>
  <si>
    <t>[广州]广州微宅公寓(76217856)</t>
  </si>
  <si>
    <t>清新大床房&lt;双人入住&gt;&lt;无早&gt;</t>
  </si>
  <si>
    <t>张立彦</t>
  </si>
  <si>
    <t>[乌鲁木齐]IU酒店(乌鲁木齐铁路局西单商场地铁站店)(76296750)</t>
  </si>
  <si>
    <t>小U·舒适大床房&lt;双人入住&gt;&lt;内宾&gt;&lt;预付&gt;&lt;无早&gt;</t>
  </si>
  <si>
    <t>韩飞</t>
  </si>
  <si>
    <t>[贵阳]贵阳溪山里酒店(64874007)</t>
  </si>
  <si>
    <t>高级大床房&lt;双人入住&gt;&lt;中宾&gt;&lt;双早&gt;</t>
  </si>
  <si>
    <t>肇瑾</t>
  </si>
  <si>
    <t>[成都]成都天府丽都喜来登饭店(76256401)</t>
  </si>
  <si>
    <t>高级大床房&lt;双人入住&gt;&lt;内宾&gt;&lt;预付&gt;&lt;无早&gt;</t>
  </si>
  <si>
    <t>黄永梅</t>
  </si>
  <si>
    <t>[西安]西安W酒店(76255283)</t>
  </si>
  <si>
    <t>奇妙城景客房双床房&lt;双人入住&gt;&lt;内宾&gt;&lt;预付&gt;&lt;无早&gt;</t>
  </si>
  <si>
    <t>王小宗</t>
  </si>
  <si>
    <t>，</t>
  </si>
  <si>
    <t>202106012036010020</t>
  </si>
  <si>
    <t>A210617105158481</t>
  </si>
  <si>
    <t>A210617105218481</t>
  </si>
  <si>
    <t>i210617104838 房集：558元</t>
  </si>
  <si>
    <t>总计：6981.34元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</si>
  <si>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</si>
  <si>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</si>
  <si>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</si>
  <si>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</si>
  <si>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</si>
  <si>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</si>
  <si>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</si>
  <si>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</si>
  <si>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</si>
  <si>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</si>
  <si>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</si>
  <si>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</si>
  <si>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</si>
  <si>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</si>
  <si>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</si>
  <si>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</si>
  <si>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</si>
  <si>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2021-06-01</t>
  </si>
  <si>
    <t>2140898</t>
  </si>
  <si>
    <t>西安W酒店</t>
  </si>
  <si>
    <t>2021-06-02</t>
  </si>
  <si>
    <t>退房日月结</t>
  </si>
  <si>
    <t>1360.58</t>
  </si>
  <si>
    <t>RMB</t>
  </si>
  <si>
    <t>0</t>
  </si>
  <si>
    <t>0.00</t>
  </si>
  <si>
    <t>携程汇登国内直连</t>
  </si>
  <si>
    <t>2021-06-01 21:02:38</t>
  </si>
  <si>
    <t>否</t>
  </si>
  <si>
    <t>广州汇登信息科技有限公司</t>
  </si>
  <si>
    <t>直连</t>
  </si>
  <si>
    <t>2140866</t>
  </si>
  <si>
    <t>成都天府丽都喜来登饭店</t>
  </si>
  <si>
    <t>527.80</t>
  </si>
  <si>
    <t>2021-06-01 20:49:18</t>
  </si>
  <si>
    <t>2140410</t>
  </si>
  <si>
    <t>IU酒店（乌鲁木齐铁路局西单商场地铁站店）</t>
  </si>
  <si>
    <t>163.96</t>
  </si>
  <si>
    <t>2021-06-01 15:11:57</t>
  </si>
  <si>
    <t>2140400</t>
  </si>
  <si>
    <t>广州微宅公寓</t>
  </si>
  <si>
    <t>75.00</t>
  </si>
  <si>
    <t>2021-06-01 15:04:41</t>
  </si>
  <si>
    <t>直采</t>
  </si>
  <si>
    <t>2021-05-31</t>
  </si>
  <si>
    <t>2139392</t>
  </si>
  <si>
    <t>厦门磐基希尔顿酒店</t>
  </si>
  <si>
    <t>2636.00</t>
  </si>
  <si>
    <t>2021-05-31 17:54:19</t>
  </si>
  <si>
    <t>2021-05-30</t>
  </si>
  <si>
    <t>2138111</t>
  </si>
  <si>
    <t>德门仁里精品酒店(大邑安仁古镇店)</t>
  </si>
  <si>
    <t>253.00</t>
  </si>
  <si>
    <t>2021-05-30 16:38:06</t>
  </si>
  <si>
    <t>2138108</t>
  </si>
  <si>
    <t>2021-05-30 16:38:00</t>
  </si>
  <si>
    <t>2138055</t>
  </si>
  <si>
    <t>广州白云宾馆</t>
  </si>
  <si>
    <t>1154.00</t>
  </si>
  <si>
    <t>2021-05-30 15:35:33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</si>
</sst>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3" borderId="5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15332926567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44347</v>
      </c>
      <c r="G2" s="5">
        <v>44349</v>
      </c>
      <c r="H2" s="4">
        <v>1</v>
      </c>
      <c r="I2" s="4">
        <v>2</v>
      </c>
      <c r="J2" s="4">
        <v>2</v>
      </c>
      <c r="K2" s="4" t="s">
        <v>28</v>
      </c>
      <c r="L2" s="4">
        <v>1154</v>
      </c>
      <c r="M2" s="4">
        <v>1154</v>
      </c>
      <c r="N2" s="4" t="s">
        <v>29</v>
      </c>
      <c r="O2" s="4" t="s">
        <v>30</v>
      </c>
      <c r="P2" s="4" t="s">
        <v>31</v>
      </c>
      <c r="Q2" s="4">
        <v>0</v>
      </c>
      <c r="R2" s="6">
        <v>44346</v>
      </c>
      <c r="S2" s="5">
        <v>44364</v>
      </c>
      <c r="T2" s="4" t="s">
        <v>32</v>
      </c>
      <c r="U2" s="4">
        <v>1154</v>
      </c>
      <c r="V2" s="4">
        <v>0</v>
      </c>
      <c r="W2" s="4">
        <v>0</v>
      </c>
      <c r="X2" s="4">
        <v>2138055</v>
      </c>
    </row>
    <row r="3" s="4" customFormat="1" spans="1:24">
      <c r="A3" s="4">
        <v>15333056813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44348</v>
      </c>
      <c r="G3" s="5">
        <v>44349</v>
      </c>
      <c r="H3" s="4">
        <v>1</v>
      </c>
      <c r="I3" s="4">
        <v>1</v>
      </c>
      <c r="J3" s="4">
        <v>1</v>
      </c>
      <c r="K3" s="4" t="s">
        <v>28</v>
      </c>
      <c r="L3" s="4">
        <v>253</v>
      </c>
      <c r="M3" s="4">
        <v>253</v>
      </c>
      <c r="N3" s="4" t="s">
        <v>35</v>
      </c>
      <c r="O3" s="4" t="s">
        <v>30</v>
      </c>
      <c r="P3" s="4" t="s">
        <v>31</v>
      </c>
      <c r="Q3" s="4">
        <v>0</v>
      </c>
      <c r="R3" s="6">
        <v>44346</v>
      </c>
      <c r="S3" s="5">
        <v>44364</v>
      </c>
      <c r="T3" s="4" t="s">
        <v>32</v>
      </c>
      <c r="U3" s="4">
        <v>253</v>
      </c>
      <c r="V3" s="4">
        <v>0</v>
      </c>
      <c r="W3" s="4">
        <v>0</v>
      </c>
      <c r="X3" s="4">
        <v>2138108</v>
      </c>
    </row>
    <row r="4" s="4" customFormat="1" spans="1:24">
      <c r="A4" s="4">
        <v>15333061118</v>
      </c>
      <c r="B4" s="4" t="s">
        <v>24</v>
      </c>
      <c r="C4" s="4" t="s">
        <v>25</v>
      </c>
      <c r="D4" s="4" t="s">
        <v>33</v>
      </c>
      <c r="E4" s="4" t="s">
        <v>34</v>
      </c>
      <c r="F4" s="5">
        <v>44348</v>
      </c>
      <c r="G4" s="5">
        <v>44349</v>
      </c>
      <c r="H4" s="4">
        <v>1</v>
      </c>
      <c r="I4" s="4">
        <v>1</v>
      </c>
      <c r="J4" s="4">
        <v>1</v>
      </c>
      <c r="K4" s="4" t="s">
        <v>28</v>
      </c>
      <c r="L4" s="4">
        <v>253</v>
      </c>
      <c r="M4" s="4">
        <v>253</v>
      </c>
      <c r="N4" s="4" t="s">
        <v>36</v>
      </c>
      <c r="O4" s="4" t="s">
        <v>30</v>
      </c>
      <c r="P4" s="4" t="s">
        <v>31</v>
      </c>
      <c r="Q4" s="4">
        <v>0</v>
      </c>
      <c r="R4" s="6">
        <v>44346</v>
      </c>
      <c r="S4" s="5">
        <v>44364</v>
      </c>
      <c r="T4" s="4" t="s">
        <v>32</v>
      </c>
      <c r="U4" s="4">
        <v>253</v>
      </c>
      <c r="V4" s="4">
        <v>0</v>
      </c>
      <c r="W4" s="4">
        <v>0</v>
      </c>
      <c r="X4" s="4">
        <v>2138111</v>
      </c>
    </row>
    <row r="5" s="4" customFormat="1" spans="1:24">
      <c r="A5" s="4">
        <v>15334114025</v>
      </c>
      <c r="B5" s="4" t="s">
        <v>24</v>
      </c>
      <c r="C5" s="4" t="s">
        <v>25</v>
      </c>
      <c r="D5" s="4" t="s">
        <v>37</v>
      </c>
      <c r="E5" s="4" t="s">
        <v>38</v>
      </c>
      <c r="F5" s="5">
        <v>44347</v>
      </c>
      <c r="G5" s="5">
        <v>44349</v>
      </c>
      <c r="H5" s="4">
        <v>2</v>
      </c>
      <c r="I5" s="4">
        <v>2</v>
      </c>
      <c r="J5" s="4">
        <v>4</v>
      </c>
      <c r="K5" s="4" t="s">
        <v>28</v>
      </c>
      <c r="L5" s="4">
        <v>2636</v>
      </c>
      <c r="M5" s="4">
        <v>2636</v>
      </c>
      <c r="N5" s="4" t="s">
        <v>39</v>
      </c>
      <c r="O5" s="4" t="s">
        <v>30</v>
      </c>
      <c r="P5" s="4" t="s">
        <v>31</v>
      </c>
      <c r="Q5" s="4">
        <v>0</v>
      </c>
      <c r="R5" s="6">
        <v>44347</v>
      </c>
      <c r="S5" s="5">
        <v>44364</v>
      </c>
      <c r="T5" s="4" t="s">
        <v>32</v>
      </c>
      <c r="U5" s="4">
        <v>2636</v>
      </c>
      <c r="V5" s="4">
        <v>0</v>
      </c>
      <c r="W5" s="4">
        <v>0</v>
      </c>
      <c r="X5" s="4">
        <v>2139392</v>
      </c>
    </row>
    <row r="6" s="4" customFormat="1" spans="1:24">
      <c r="A6" s="4">
        <v>15335006836</v>
      </c>
      <c r="B6" s="4" t="s">
        <v>24</v>
      </c>
      <c r="C6" s="4" t="s">
        <v>25</v>
      </c>
      <c r="D6" s="4" t="s">
        <v>40</v>
      </c>
      <c r="E6" s="4" t="s">
        <v>41</v>
      </c>
      <c r="F6" s="5">
        <v>44348</v>
      </c>
      <c r="G6" s="5">
        <v>44349</v>
      </c>
      <c r="H6" s="4">
        <v>1</v>
      </c>
      <c r="I6" s="4">
        <v>1</v>
      </c>
      <c r="J6" s="4">
        <v>1</v>
      </c>
      <c r="K6" s="4" t="s">
        <v>28</v>
      </c>
      <c r="L6" s="4">
        <v>75</v>
      </c>
      <c r="M6" s="4">
        <v>75</v>
      </c>
      <c r="N6" s="4" t="s">
        <v>42</v>
      </c>
      <c r="O6" s="4" t="s">
        <v>30</v>
      </c>
      <c r="P6" s="4" t="s">
        <v>31</v>
      </c>
      <c r="Q6" s="4">
        <v>0</v>
      </c>
      <c r="R6" s="6">
        <v>44348</v>
      </c>
      <c r="S6" s="5">
        <v>44364</v>
      </c>
      <c r="T6" s="4" t="s">
        <v>32</v>
      </c>
      <c r="U6" s="4">
        <v>75</v>
      </c>
      <c r="V6" s="4">
        <v>0</v>
      </c>
      <c r="W6" s="4">
        <v>0</v>
      </c>
      <c r="X6" s="4">
        <v>2140400</v>
      </c>
    </row>
    <row r="7" s="4" customFormat="1" spans="1:24">
      <c r="A7" s="4">
        <v>15335018519</v>
      </c>
      <c r="B7" s="4" t="s">
        <v>24</v>
      </c>
      <c r="C7" s="4" t="s">
        <v>25</v>
      </c>
      <c r="D7" s="4" t="s">
        <v>43</v>
      </c>
      <c r="E7" s="4" t="s">
        <v>44</v>
      </c>
      <c r="F7" s="5">
        <v>44348</v>
      </c>
      <c r="G7" s="5">
        <v>44349</v>
      </c>
      <c r="H7" s="4">
        <v>1</v>
      </c>
      <c r="I7" s="4">
        <v>1</v>
      </c>
      <c r="J7" s="4">
        <v>1</v>
      </c>
      <c r="K7" s="4" t="s">
        <v>28</v>
      </c>
      <c r="L7" s="4">
        <v>163.96</v>
      </c>
      <c r="M7" s="4">
        <v>163.96</v>
      </c>
      <c r="N7" s="4" t="s">
        <v>45</v>
      </c>
      <c r="O7" s="4" t="s">
        <v>30</v>
      </c>
      <c r="P7" s="4" t="s">
        <v>31</v>
      </c>
      <c r="Q7" s="4">
        <v>0</v>
      </c>
      <c r="R7" s="6">
        <v>44348</v>
      </c>
      <c r="S7" s="5">
        <v>44364</v>
      </c>
      <c r="T7" s="4" t="s">
        <v>32</v>
      </c>
      <c r="U7" s="4">
        <v>163.96</v>
      </c>
      <c r="V7" s="4">
        <v>0</v>
      </c>
      <c r="W7" s="4">
        <v>0</v>
      </c>
      <c r="X7" s="4">
        <v>2140410</v>
      </c>
    </row>
    <row r="8" s="4" customFormat="1" spans="1:23">
      <c r="A8" s="4">
        <v>15335369461</v>
      </c>
      <c r="B8" s="4" t="s">
        <v>24</v>
      </c>
      <c r="C8" s="4" t="s">
        <v>25</v>
      </c>
      <c r="D8" s="4" t="s">
        <v>46</v>
      </c>
      <c r="E8" s="4" t="s">
        <v>47</v>
      </c>
      <c r="F8" s="5">
        <v>44348</v>
      </c>
      <c r="G8" s="5">
        <v>44349</v>
      </c>
      <c r="H8" s="4">
        <v>1</v>
      </c>
      <c r="I8" s="4">
        <v>1</v>
      </c>
      <c r="J8" s="4">
        <v>1</v>
      </c>
      <c r="K8" s="4" t="s">
        <v>28</v>
      </c>
      <c r="L8" s="4">
        <v>558</v>
      </c>
      <c r="M8" s="4">
        <v>558</v>
      </c>
      <c r="N8" s="4" t="s">
        <v>48</v>
      </c>
      <c r="O8" s="4" t="s">
        <v>30</v>
      </c>
      <c r="P8" s="4" t="s">
        <v>31</v>
      </c>
      <c r="Q8" s="4">
        <v>0</v>
      </c>
      <c r="R8" s="6">
        <v>44348</v>
      </c>
      <c r="S8" s="5">
        <v>44364</v>
      </c>
      <c r="T8" s="4" t="s">
        <v>32</v>
      </c>
      <c r="U8" s="4">
        <v>558</v>
      </c>
      <c r="V8" s="4">
        <v>0</v>
      </c>
      <c r="W8" s="4">
        <v>0</v>
      </c>
    </row>
    <row r="9" s="4" customFormat="1" spans="1:24">
      <c r="A9" s="4">
        <v>15335391716</v>
      </c>
      <c r="B9" s="4" t="s">
        <v>24</v>
      </c>
      <c r="C9" s="4" t="s">
        <v>25</v>
      </c>
      <c r="D9" s="4" t="s">
        <v>49</v>
      </c>
      <c r="E9" s="4" t="s">
        <v>50</v>
      </c>
      <c r="F9" s="5">
        <v>44348</v>
      </c>
      <c r="G9" s="5">
        <v>44349</v>
      </c>
      <c r="H9" s="4">
        <v>1</v>
      </c>
      <c r="I9" s="4">
        <v>1</v>
      </c>
      <c r="J9" s="4">
        <v>1</v>
      </c>
      <c r="K9" s="4" t="s">
        <v>28</v>
      </c>
      <c r="L9" s="4">
        <v>527.8</v>
      </c>
      <c r="M9" s="4">
        <v>527.8</v>
      </c>
      <c r="N9" s="4" t="s">
        <v>51</v>
      </c>
      <c r="O9" s="4" t="s">
        <v>30</v>
      </c>
      <c r="P9" s="4" t="s">
        <v>31</v>
      </c>
      <c r="Q9" s="4">
        <v>0</v>
      </c>
      <c r="R9" s="6">
        <v>44348</v>
      </c>
      <c r="S9" s="5">
        <v>44364</v>
      </c>
      <c r="T9" s="4" t="s">
        <v>32</v>
      </c>
      <c r="U9" s="4">
        <v>527.8</v>
      </c>
      <c r="V9" s="4">
        <v>0</v>
      </c>
      <c r="W9" s="4">
        <v>0</v>
      </c>
      <c r="X9" s="4">
        <v>2140866</v>
      </c>
    </row>
    <row r="10" s="4" customFormat="1" spans="1:24">
      <c r="A10" s="4">
        <v>15335406427</v>
      </c>
      <c r="B10" s="4" t="s">
        <v>24</v>
      </c>
      <c r="C10" s="4" t="s">
        <v>25</v>
      </c>
      <c r="D10" s="4" t="s">
        <v>52</v>
      </c>
      <c r="E10" s="4" t="s">
        <v>53</v>
      </c>
      <c r="F10" s="5">
        <v>44348</v>
      </c>
      <c r="G10" s="5">
        <v>44349</v>
      </c>
      <c r="H10" s="4">
        <v>1</v>
      </c>
      <c r="I10" s="4">
        <v>1</v>
      </c>
      <c r="J10" s="4">
        <v>1</v>
      </c>
      <c r="K10" s="4" t="s">
        <v>28</v>
      </c>
      <c r="L10" s="4">
        <v>1360.58</v>
      </c>
      <c r="M10" s="4">
        <v>1360.58</v>
      </c>
      <c r="N10" s="4" t="s">
        <v>54</v>
      </c>
      <c r="O10" s="4" t="s">
        <v>30</v>
      </c>
      <c r="P10" s="4" t="s">
        <v>31</v>
      </c>
      <c r="Q10" s="4">
        <v>0</v>
      </c>
      <c r="R10" s="6">
        <v>44348</v>
      </c>
      <c r="S10" s="5">
        <v>44364</v>
      </c>
      <c r="T10" s="4" t="s">
        <v>32</v>
      </c>
      <c r="U10" s="4">
        <v>1360.58</v>
      </c>
      <c r="V10" s="4">
        <v>0</v>
      </c>
      <c r="W10" s="4">
        <v>0</v>
      </c>
      <c r="X10" s="4">
        <v>2140898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"/>
  <sheetViews>
    <sheetView tabSelected="1" workbookViewId="0">
      <selection activeCell="A16" sqref="A16:A19"/>
    </sheetView>
  </sheetViews>
  <sheetFormatPr defaultColWidth="9" defaultRowHeight="13.5"/>
  <cols>
    <col min="1" max="1" width="15.5" style="4" customWidth="1"/>
    <col min="2" max="2" width="10.375" style="4"/>
    <col min="3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55</v>
      </c>
    </row>
    <row r="2" s="4" customFormat="1" spans="1:9">
      <c r="A2" s="4">
        <v>15332926567</v>
      </c>
      <c r="B2" s="5">
        <v>44347</v>
      </c>
      <c r="C2" s="5">
        <v>44349</v>
      </c>
      <c r="D2" s="4">
        <v>1154</v>
      </c>
      <c r="E2" s="4" t="str">
        <f>VLOOKUP(A2,HOP!A:L,12,0)</f>
        <v>1154.00</v>
      </c>
      <c r="F2" s="4" t="str">
        <f>VLOOKUP(A2,HOP!A:C,3,0)</f>
        <v>2138055</v>
      </c>
      <c r="G2" s="4">
        <f>D2-E2</f>
        <v>0</v>
      </c>
      <c r="H2" s="4" t="str">
        <f>$H$1&amp;F2</f>
        <v>，2138055</v>
      </c>
      <c r="I2" s="4" t="str">
        <f>VLOOKUP(A2,HOP!A:T,20,0)</f>
        <v>直采</v>
      </c>
    </row>
    <row r="3" s="4" customFormat="1" spans="1:9">
      <c r="A3" s="4">
        <v>15333056813</v>
      </c>
      <c r="B3" s="5">
        <v>44348</v>
      </c>
      <c r="C3" s="5">
        <v>44349</v>
      </c>
      <c r="D3" s="4">
        <v>253</v>
      </c>
      <c r="E3" s="4" t="str">
        <f>VLOOKUP(A3,HOP!A:L,12,0)</f>
        <v>253.00</v>
      </c>
      <c r="F3" s="4" t="str">
        <f>VLOOKUP(A3,HOP!A:C,3,0)</f>
        <v>2138108</v>
      </c>
      <c r="G3" s="4">
        <f t="shared" ref="G3:G10" si="0">D3-E3</f>
        <v>0</v>
      </c>
      <c r="H3" s="4" t="str">
        <f t="shared" ref="H3:H10" si="1">$H$1&amp;F3</f>
        <v>，2138108</v>
      </c>
      <c r="I3" s="4" t="str">
        <f>VLOOKUP(A3,HOP!A:T,20,0)</f>
        <v>直采</v>
      </c>
    </row>
    <row r="4" s="4" customFormat="1" spans="1:9">
      <c r="A4" s="4">
        <v>15333061118</v>
      </c>
      <c r="B4" s="5">
        <v>44348</v>
      </c>
      <c r="C4" s="5">
        <v>44349</v>
      </c>
      <c r="D4" s="4">
        <v>253</v>
      </c>
      <c r="E4" s="4" t="str">
        <f>VLOOKUP(A4,HOP!A:L,12,0)</f>
        <v>253.00</v>
      </c>
      <c r="F4" s="4" t="str">
        <f>VLOOKUP(A4,HOP!A:C,3,0)</f>
        <v>2138111</v>
      </c>
      <c r="G4" s="4">
        <f t="shared" si="0"/>
        <v>0</v>
      </c>
      <c r="H4" s="4" t="str">
        <f t="shared" si="1"/>
        <v>，2138111</v>
      </c>
      <c r="I4" s="4" t="str">
        <f>VLOOKUP(A4,HOP!A:T,20,0)</f>
        <v>直采</v>
      </c>
    </row>
    <row r="5" s="4" customFormat="1" spans="1:9">
      <c r="A5" s="4">
        <v>15334114025</v>
      </c>
      <c r="B5" s="5">
        <v>44347</v>
      </c>
      <c r="C5" s="5">
        <v>44349</v>
      </c>
      <c r="D5" s="4">
        <v>2636</v>
      </c>
      <c r="E5" s="4" t="str">
        <f>VLOOKUP(A5,HOP!A:L,12,0)</f>
        <v>2636.00</v>
      </c>
      <c r="F5" s="4" t="str">
        <f>VLOOKUP(A5,HOP!A:C,3,0)</f>
        <v>2139392</v>
      </c>
      <c r="G5" s="4">
        <f t="shared" si="0"/>
        <v>0</v>
      </c>
      <c r="H5" s="4" t="str">
        <f t="shared" si="1"/>
        <v>，2139392</v>
      </c>
      <c r="I5" s="4" t="str">
        <f>VLOOKUP(A5,HOP!A:T,20,0)</f>
        <v>直采</v>
      </c>
    </row>
    <row r="6" s="4" customFormat="1" spans="1:9">
      <c r="A6" s="4">
        <v>15335006836</v>
      </c>
      <c r="B6" s="5">
        <v>44348</v>
      </c>
      <c r="C6" s="5">
        <v>44349</v>
      </c>
      <c r="D6" s="4">
        <v>75</v>
      </c>
      <c r="E6" s="4" t="str">
        <f>VLOOKUP(A6,HOP!A:L,12,0)</f>
        <v>75.00</v>
      </c>
      <c r="F6" s="4" t="str">
        <f>VLOOKUP(A6,HOP!A:C,3,0)</f>
        <v>2140400</v>
      </c>
      <c r="G6" s="4">
        <f t="shared" si="0"/>
        <v>0</v>
      </c>
      <c r="H6" s="4" t="str">
        <f t="shared" si="1"/>
        <v>，2140400</v>
      </c>
      <c r="I6" s="4" t="str">
        <f>VLOOKUP(A6,HOP!A:T,20,0)</f>
        <v>直采</v>
      </c>
    </row>
    <row r="7" s="4" customFormat="1" spans="1:9">
      <c r="A7" s="4">
        <v>15335018519</v>
      </c>
      <c r="B7" s="5">
        <v>44348</v>
      </c>
      <c r="C7" s="5">
        <v>44349</v>
      </c>
      <c r="D7" s="4">
        <v>163.96</v>
      </c>
      <c r="E7" s="4" t="str">
        <f>VLOOKUP(A7,HOP!A:L,12,0)</f>
        <v>163.96</v>
      </c>
      <c r="F7" s="4" t="str">
        <f>VLOOKUP(A7,HOP!A:C,3,0)</f>
        <v>2140410</v>
      </c>
      <c r="G7" s="4">
        <f t="shared" si="0"/>
        <v>0</v>
      </c>
      <c r="H7" s="4" t="str">
        <f t="shared" si="1"/>
        <v>，2140410</v>
      </c>
      <c r="I7" s="4" t="str">
        <f>VLOOKUP(A7,HOP!A:T,20,0)</f>
        <v>直连</v>
      </c>
    </row>
    <row r="8" s="4" customFormat="1" hidden="1" spans="1:10">
      <c r="A8" s="4">
        <v>15335369461</v>
      </c>
      <c r="B8" s="5">
        <v>44348</v>
      </c>
      <c r="C8" s="5">
        <v>44349</v>
      </c>
      <c r="D8" s="4">
        <v>558</v>
      </c>
      <c r="E8" s="4">
        <v>558</v>
      </c>
      <c r="F8" s="7" t="s">
        <v>56</v>
      </c>
      <c r="G8" s="4">
        <f t="shared" si="0"/>
        <v>0</v>
      </c>
      <c r="H8" s="4" t="str">
        <f t="shared" si="1"/>
        <v>，202106012036010020</v>
      </c>
      <c r="I8" s="4" t="e">
        <f>VLOOKUP(A8,HOP!A:T,20,0)</f>
        <v>#N/A</v>
      </c>
      <c r="J8" s="4">
        <v>6.1</v>
      </c>
    </row>
    <row r="9" s="4" customFormat="1" spans="1:9">
      <c r="A9" s="4">
        <v>15335391716</v>
      </c>
      <c r="B9" s="5">
        <v>44348</v>
      </c>
      <c r="C9" s="5">
        <v>44349</v>
      </c>
      <c r="D9" s="4">
        <v>527.8</v>
      </c>
      <c r="E9" s="4" t="str">
        <f>VLOOKUP(A9,HOP!A:L,12,0)</f>
        <v>527.80</v>
      </c>
      <c r="F9" s="4" t="str">
        <f>VLOOKUP(A9,HOP!A:C,3,0)</f>
        <v>2140866</v>
      </c>
      <c r="G9" s="4">
        <f t="shared" si="0"/>
        <v>0</v>
      </c>
      <c r="H9" s="4" t="str">
        <f t="shared" si="1"/>
        <v>，2140866</v>
      </c>
      <c r="I9" s="4" t="str">
        <f>VLOOKUP(A9,HOP!A:T,20,0)</f>
        <v>直连</v>
      </c>
    </row>
    <row r="10" s="4" customFormat="1" spans="1:9">
      <c r="A10" s="4">
        <v>15335406427</v>
      </c>
      <c r="B10" s="5">
        <v>44348</v>
      </c>
      <c r="C10" s="5">
        <v>44349</v>
      </c>
      <c r="D10" s="4">
        <v>1360.58</v>
      </c>
      <c r="E10" s="4" t="str">
        <f>VLOOKUP(A10,HOP!A:L,12,0)</f>
        <v>1360.58</v>
      </c>
      <c r="F10" s="4" t="str">
        <f>VLOOKUP(A10,HOP!A:C,3,0)</f>
        <v>2140898</v>
      </c>
      <c r="G10" s="4">
        <f t="shared" si="0"/>
        <v>0</v>
      </c>
      <c r="H10" s="4" t="str">
        <f t="shared" si="1"/>
        <v>，2140898</v>
      </c>
      <c r="I10" s="4" t="str">
        <f>VLOOKUP(A10,HOP!A:T,20,0)</f>
        <v>直连</v>
      </c>
    </row>
    <row r="12" spans="4:4">
      <c r="D12" s="4">
        <f>SUM(D2:D11)</f>
        <v>6981.34</v>
      </c>
    </row>
    <row r="16" spans="1:2">
      <c r="A16" s="4" t="s">
        <v>57</v>
      </c>
      <c r="B16" s="4">
        <v>4371</v>
      </c>
    </row>
    <row r="17" spans="1:2">
      <c r="A17" s="4" t="s">
        <v>58</v>
      </c>
      <c r="B17" s="4">
        <v>2052.34</v>
      </c>
    </row>
    <row r="18" spans="1:1">
      <c r="A18" s="4" t="s">
        <v>59</v>
      </c>
    </row>
    <row r="19" spans="1:1">
      <c r="A19" s="4" t="s">
        <v>60</v>
      </c>
    </row>
  </sheetData>
  <autoFilter ref="A1:XFD12">
    <filterColumn colId="8">
      <filters blank="1">
        <filter val="直采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E26" sqref="E2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61</v>
      </c>
      <c r="B1" s="2" t="s">
        <v>62</v>
      </c>
      <c r="C1" s="2" t="s">
        <v>63</v>
      </c>
      <c r="D1" s="2" t="s">
        <v>64</v>
      </c>
      <c r="E1" s="2" t="s">
        <v>13</v>
      </c>
      <c r="F1" s="2" t="s">
        <v>5</v>
      </c>
      <c r="G1" s="2" t="s">
        <v>6</v>
      </c>
      <c r="H1" s="2" t="s">
        <v>65</v>
      </c>
      <c r="I1" s="2" t="s">
        <v>66</v>
      </c>
      <c r="J1" s="2" t="s">
        <v>67</v>
      </c>
      <c r="K1" s="2" t="s">
        <v>68</v>
      </c>
      <c r="L1" s="2" t="s">
        <v>69</v>
      </c>
      <c r="M1" s="2" t="s">
        <v>70</v>
      </c>
      <c r="N1" s="2" t="s">
        <v>71</v>
      </c>
      <c r="O1" s="2" t="s">
        <v>72</v>
      </c>
      <c r="P1" s="2" t="s">
        <v>73</v>
      </c>
      <c r="Q1" s="2" t="s">
        <v>74</v>
      </c>
      <c r="R1" s="2" t="s">
        <v>75</v>
      </c>
      <c r="S1" s="2" t="s">
        <v>76</v>
      </c>
      <c r="T1" s="2" t="s">
        <v>77</v>
      </c>
    </row>
    <row r="2" s="1" customFormat="1" spans="1:20">
      <c r="A2" s="3">
        <v>15335406427</v>
      </c>
      <c r="B2" s="1" t="s">
        <v>78</v>
      </c>
      <c r="C2" s="1" t="s">
        <v>79</v>
      </c>
      <c r="D2" s="1" t="s">
        <v>80</v>
      </c>
      <c r="E2" s="1" t="s">
        <v>54</v>
      </c>
      <c r="F2" s="1" t="s">
        <v>78</v>
      </c>
      <c r="G2" s="1" t="s">
        <v>81</v>
      </c>
      <c r="H2" s="1" t="s">
        <v>82</v>
      </c>
      <c r="I2" s="1" t="s">
        <v>83</v>
      </c>
      <c r="J2" s="1" t="s">
        <v>84</v>
      </c>
      <c r="K2" s="1" t="s">
        <v>83</v>
      </c>
      <c r="L2" s="1" t="s">
        <v>83</v>
      </c>
      <c r="M2" s="1" t="s">
        <v>85</v>
      </c>
      <c r="N2" s="1" t="s">
        <v>85</v>
      </c>
      <c r="O2" s="1" t="s">
        <v>86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</row>
    <row r="3" s="1" customFormat="1" spans="1:20">
      <c r="A3" s="3">
        <v>15335391716</v>
      </c>
      <c r="B3" s="1" t="s">
        <v>78</v>
      </c>
      <c r="C3" s="1" t="s">
        <v>92</v>
      </c>
      <c r="D3" s="1" t="s">
        <v>93</v>
      </c>
      <c r="E3" s="1" t="s">
        <v>51</v>
      </c>
      <c r="F3" s="1" t="s">
        <v>78</v>
      </c>
      <c r="G3" s="1" t="s">
        <v>81</v>
      </c>
      <c r="H3" s="1" t="s">
        <v>82</v>
      </c>
      <c r="I3" s="1" t="s">
        <v>94</v>
      </c>
      <c r="J3" s="1" t="s">
        <v>84</v>
      </c>
      <c r="K3" s="1" t="s">
        <v>94</v>
      </c>
      <c r="L3" s="1" t="s">
        <v>94</v>
      </c>
      <c r="M3" s="1" t="s">
        <v>85</v>
      </c>
      <c r="N3" s="1" t="s">
        <v>85</v>
      </c>
      <c r="O3" s="1" t="s">
        <v>86</v>
      </c>
      <c r="P3" s="1" t="s">
        <v>87</v>
      </c>
      <c r="Q3" s="1" t="s">
        <v>95</v>
      </c>
      <c r="R3" s="1" t="s">
        <v>89</v>
      </c>
      <c r="S3" s="1" t="s">
        <v>90</v>
      </c>
      <c r="T3" s="1" t="s">
        <v>91</v>
      </c>
    </row>
    <row r="4" s="1" customFormat="1" spans="1:20">
      <c r="A4" s="3">
        <v>15335018519</v>
      </c>
      <c r="B4" s="1" t="s">
        <v>78</v>
      </c>
      <c r="C4" s="1" t="s">
        <v>96</v>
      </c>
      <c r="D4" s="1" t="s">
        <v>97</v>
      </c>
      <c r="E4" s="1" t="s">
        <v>45</v>
      </c>
      <c r="F4" s="1" t="s">
        <v>78</v>
      </c>
      <c r="G4" s="1" t="s">
        <v>81</v>
      </c>
      <c r="H4" s="1" t="s">
        <v>82</v>
      </c>
      <c r="I4" s="1" t="s">
        <v>98</v>
      </c>
      <c r="J4" s="1" t="s">
        <v>84</v>
      </c>
      <c r="K4" s="1" t="s">
        <v>98</v>
      </c>
      <c r="L4" s="1" t="s">
        <v>98</v>
      </c>
      <c r="M4" s="1" t="s">
        <v>85</v>
      </c>
      <c r="N4" s="1" t="s">
        <v>85</v>
      </c>
      <c r="O4" s="1" t="s">
        <v>86</v>
      </c>
      <c r="P4" s="1" t="s">
        <v>87</v>
      </c>
      <c r="Q4" s="1" t="s">
        <v>99</v>
      </c>
      <c r="R4" s="1" t="s">
        <v>89</v>
      </c>
      <c r="S4" s="1" t="s">
        <v>90</v>
      </c>
      <c r="T4" s="1" t="s">
        <v>91</v>
      </c>
    </row>
    <row r="5" s="1" customFormat="1" spans="1:20">
      <c r="A5" s="3">
        <v>15335006836</v>
      </c>
      <c r="B5" s="1" t="s">
        <v>78</v>
      </c>
      <c r="C5" s="1" t="s">
        <v>100</v>
      </c>
      <c r="D5" s="1" t="s">
        <v>101</v>
      </c>
      <c r="E5" s="1" t="s">
        <v>42</v>
      </c>
      <c r="F5" s="1" t="s">
        <v>78</v>
      </c>
      <c r="G5" s="1" t="s">
        <v>81</v>
      </c>
      <c r="H5" s="1" t="s">
        <v>82</v>
      </c>
      <c r="I5" s="1" t="s">
        <v>102</v>
      </c>
      <c r="J5" s="1" t="s">
        <v>84</v>
      </c>
      <c r="K5" s="1" t="s">
        <v>102</v>
      </c>
      <c r="L5" s="1" t="s">
        <v>102</v>
      </c>
      <c r="M5" s="1" t="s">
        <v>85</v>
      </c>
      <c r="N5" s="1" t="s">
        <v>85</v>
      </c>
      <c r="O5" s="1" t="s">
        <v>86</v>
      </c>
      <c r="P5" s="1" t="s">
        <v>87</v>
      </c>
      <c r="Q5" s="1" t="s">
        <v>103</v>
      </c>
      <c r="R5" s="1" t="s">
        <v>89</v>
      </c>
      <c r="S5" s="1" t="s">
        <v>90</v>
      </c>
      <c r="T5" s="1" t="s">
        <v>104</v>
      </c>
    </row>
    <row r="6" s="1" customFormat="1" spans="1:20">
      <c r="A6" s="3">
        <v>15334114025</v>
      </c>
      <c r="B6" s="1" t="s">
        <v>105</v>
      </c>
      <c r="C6" s="1" t="s">
        <v>106</v>
      </c>
      <c r="D6" s="1" t="s">
        <v>107</v>
      </c>
      <c r="E6" s="1" t="s">
        <v>39</v>
      </c>
      <c r="F6" s="1" t="s">
        <v>105</v>
      </c>
      <c r="G6" s="1" t="s">
        <v>81</v>
      </c>
      <c r="H6" s="1" t="s">
        <v>82</v>
      </c>
      <c r="I6" s="1" t="s">
        <v>108</v>
      </c>
      <c r="J6" s="1" t="s">
        <v>84</v>
      </c>
      <c r="K6" s="1" t="s">
        <v>108</v>
      </c>
      <c r="L6" s="1" t="s">
        <v>108</v>
      </c>
      <c r="M6" s="1" t="s">
        <v>85</v>
      </c>
      <c r="N6" s="1" t="s">
        <v>85</v>
      </c>
      <c r="O6" s="1" t="s">
        <v>86</v>
      </c>
      <c r="P6" s="1" t="s">
        <v>87</v>
      </c>
      <c r="Q6" s="1" t="s">
        <v>109</v>
      </c>
      <c r="R6" s="1" t="s">
        <v>89</v>
      </c>
      <c r="S6" s="1" t="s">
        <v>90</v>
      </c>
      <c r="T6" s="1" t="s">
        <v>104</v>
      </c>
    </row>
    <row r="7" s="1" customFormat="1" spans="1:20">
      <c r="A7" s="3">
        <v>15333061118</v>
      </c>
      <c r="B7" s="1" t="s">
        <v>110</v>
      </c>
      <c r="C7" s="1" t="s">
        <v>111</v>
      </c>
      <c r="D7" s="1" t="s">
        <v>112</v>
      </c>
      <c r="E7" s="1" t="s">
        <v>36</v>
      </c>
      <c r="F7" s="1" t="s">
        <v>78</v>
      </c>
      <c r="G7" s="1" t="s">
        <v>81</v>
      </c>
      <c r="H7" s="1" t="s">
        <v>82</v>
      </c>
      <c r="I7" s="1" t="s">
        <v>113</v>
      </c>
      <c r="J7" s="1" t="s">
        <v>84</v>
      </c>
      <c r="K7" s="1" t="s">
        <v>113</v>
      </c>
      <c r="L7" s="1" t="s">
        <v>113</v>
      </c>
      <c r="M7" s="1" t="s">
        <v>85</v>
      </c>
      <c r="N7" s="1" t="s">
        <v>85</v>
      </c>
      <c r="O7" s="1" t="s">
        <v>86</v>
      </c>
      <c r="P7" s="1" t="s">
        <v>87</v>
      </c>
      <c r="Q7" s="1" t="s">
        <v>114</v>
      </c>
      <c r="R7" s="1" t="s">
        <v>89</v>
      </c>
      <c r="S7" s="1" t="s">
        <v>90</v>
      </c>
      <c r="T7" s="1" t="s">
        <v>104</v>
      </c>
    </row>
    <row r="8" s="1" customFormat="1" spans="1:20">
      <c r="A8" s="3">
        <v>15333056813</v>
      </c>
      <c r="B8" s="1" t="s">
        <v>110</v>
      </c>
      <c r="C8" s="1" t="s">
        <v>115</v>
      </c>
      <c r="D8" s="1" t="s">
        <v>112</v>
      </c>
      <c r="E8" s="1" t="s">
        <v>35</v>
      </c>
      <c r="F8" s="1" t="s">
        <v>78</v>
      </c>
      <c r="G8" s="1" t="s">
        <v>81</v>
      </c>
      <c r="H8" s="1" t="s">
        <v>82</v>
      </c>
      <c r="I8" s="1" t="s">
        <v>113</v>
      </c>
      <c r="J8" s="1" t="s">
        <v>84</v>
      </c>
      <c r="K8" s="1" t="s">
        <v>113</v>
      </c>
      <c r="L8" s="1" t="s">
        <v>113</v>
      </c>
      <c r="M8" s="1" t="s">
        <v>85</v>
      </c>
      <c r="N8" s="1" t="s">
        <v>85</v>
      </c>
      <c r="O8" s="1" t="s">
        <v>86</v>
      </c>
      <c r="P8" s="1" t="s">
        <v>87</v>
      </c>
      <c r="Q8" s="1" t="s">
        <v>116</v>
      </c>
      <c r="R8" s="1" t="s">
        <v>89</v>
      </c>
      <c r="S8" s="1" t="s">
        <v>90</v>
      </c>
      <c r="T8" s="1" t="s">
        <v>104</v>
      </c>
    </row>
    <row r="9" s="1" customFormat="1" spans="1:20">
      <c r="A9" s="3">
        <v>15332926567</v>
      </c>
      <c r="B9" s="1" t="s">
        <v>110</v>
      </c>
      <c r="C9" s="1" t="s">
        <v>117</v>
      </c>
      <c r="D9" s="1" t="s">
        <v>118</v>
      </c>
      <c r="E9" s="1" t="s">
        <v>29</v>
      </c>
      <c r="F9" s="1" t="s">
        <v>105</v>
      </c>
      <c r="G9" s="1" t="s">
        <v>81</v>
      </c>
      <c r="H9" s="1" t="s">
        <v>82</v>
      </c>
      <c r="I9" s="1" t="s">
        <v>119</v>
      </c>
      <c r="J9" s="1" t="s">
        <v>84</v>
      </c>
      <c r="K9" s="1" t="s">
        <v>119</v>
      </c>
      <c r="L9" s="1" t="s">
        <v>119</v>
      </c>
      <c r="M9" s="1" t="s">
        <v>85</v>
      </c>
      <c r="N9" s="1" t="s">
        <v>85</v>
      </c>
      <c r="O9" s="1" t="s">
        <v>86</v>
      </c>
      <c r="P9" s="1" t="s">
        <v>87</v>
      </c>
      <c r="Q9" s="1" t="s">
        <v>120</v>
      </c>
      <c r="R9" s="1" t="s">
        <v>89</v>
      </c>
      <c r="S9" s="1" t="s">
        <v>90</v>
      </c>
      <c r="T9" s="1" t="s">
        <v>104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2021-06-17T02:41:45Z</dcterms:created>
  <dcterms:modified xsi:type="dcterms:W3CDTF">2021-06-17T02:52:06Z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4125E0C603824EFB81B1032445728F3F</vt:lpwstr>
  </property>
  <property fmtid="{D5CDD505-2E9C-101B-9397-08002B2CF9AE}" pid="3" name="KSOProductBuildVer">
    <vt:lpwstr>2052-11.1.0.10495</vt:lpwstr>
  </property>
</Properties>
</file>