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<sst xmlns="http://schemas.openxmlformats.org/spreadsheetml/2006/main" count="360" uniqueCount="150">
  <si>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</si>
  <si>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</si>
  <si>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</si>
  <si>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</si>
  <si>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</si>
  <si>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</si>
  <si>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</si>
  <si>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</si>
  <si>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</si>
  <si>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</si>
  <si>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</si>
  <si>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</si>
  <si>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</si>
  <si>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</si>
  <si>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</si>
  <si>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</si>
  <si>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</si>
  <si>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</si>
  <si>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</si>
  <si>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</si>
  <si>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</si>
  <si>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</si>
  <si>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</si>
  <si>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</si>
  <si>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</si>
  <si>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</si>
  <si>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[西归浦市]济州神话世界萨默塞特服务公寓(Somerset Jeju Shinhwa World)(15303721)</t>
  </si>
  <si>
    <t>家庭地暖套房&lt;今日特价 &gt;&lt;五人入住&gt;&lt;无早&gt;</t>
  </si>
  <si>
    <t>CNY</t>
  </si>
  <si>
    <t>YANG/GOO</t>
  </si>
  <si>
    <t>CA2019210621CNY-W</t>
  </si>
  <si>
    <t>未提现</t>
  </si>
  <si>
    <t>携程开票</t>
  </si>
  <si>
    <t>[西归浦市]济州神话世界度假酒店-蓝鼎(Landing Jeju Shinhwa World Hotels&amp;Resorts)(15303678)</t>
  </si>
  <si>
    <t>高级特大床房&lt;今日特价 &gt;&lt;双人入住&gt;&lt;无早&gt;</t>
  </si>
  <si>
    <t>NA/HOSUN</t>
  </si>
  <si>
    <t>[曼谷]曼谷 W 酒店(W Bangkok Hotel)(3666561)</t>
  </si>
  <si>
    <t>奇妙房&lt;今日特价 &gt;&lt;双人入住&gt;&lt;双早&gt;</t>
  </si>
  <si>
    <t>ZHANG/RUOHAN</t>
  </si>
  <si>
    <t>[曼谷]曼谷JW万豪酒店(JW Marriott Hotel Bangkok)(3031185)</t>
  </si>
  <si>
    <t>豪华双床房&lt;今日特价 &gt;&lt;双人入住&gt;&lt;双早&gt;</t>
  </si>
  <si>
    <t>YANG/ZHENYI</t>
  </si>
  <si>
    <t>[新加坡]新加坡客安酒店 (SG Clean)(The Clan Hotel Singapore by Far East Hospitality (SG Clean))(76296409)</t>
  </si>
  <si>
    <t>豪华房&lt;双人入住&gt;&lt;限量特惠&gt;&lt;双早&gt;</t>
  </si>
  <si>
    <t>SEAH/JOANNE</t>
  </si>
  <si>
    <t>[曼谷]曼谷铂尔曼G酒店（原曼谷索菲特是隆酒店）(Pullman Bangkok Hotel G)(2497067)</t>
  </si>
  <si>
    <t>G型豪华房&lt;双人入住&gt;&lt;无早&gt;</t>
  </si>
  <si>
    <t>Nacksuwan/Linlada</t>
  </si>
  <si>
    <t>[曼谷]曼谷优本纳朗双酒店(Urbana Langsuan, Bangkok)(5024292)</t>
  </si>
  <si>
    <t>一室房(提前2天预订)&lt;今日特价 &gt;&lt;双人入住&gt;&lt;无早&gt;</t>
  </si>
  <si>
    <t>Seehaprom/Thanida,Sintaweeparmpoon/Kriangsak</t>
  </si>
  <si>
    <t>奇妙两大床房&lt;双人入住&gt;&lt;无早&gt;</t>
  </si>
  <si>
    <t>hongwei/li</t>
  </si>
  <si>
    <t>高级特大床房&lt;今日特价 &gt;&lt;双人入住&gt;&lt;仅适用韩国客人&gt;&lt;无早&gt;</t>
  </si>
  <si>
    <t>KIM/MINJAE</t>
  </si>
  <si>
    <t>[仰光]仰光泛太平洋酒店(Pan Pacific Yangon)(29518570)</t>
  </si>
  <si>
    <t>豪华房&lt;今日特价 &gt;&lt;双人入住&gt;&lt;无早&gt;</t>
  </si>
  <si>
    <t>WENG/CHIKUN</t>
  </si>
  <si>
    <t>JI/QIANYUN,LIU/XIN</t>
  </si>
  <si>
    <t>，</t>
  </si>
  <si>
    <t>A210621101244481</t>
  </si>
  <si>
    <t>CNY / HKD 当前参考汇率: 1.202136785</t>
  </si>
  <si>
    <t>总计：6897 CNY/
8291.14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</si>
  <si>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</si>
  <si>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</si>
  <si>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</si>
  <si>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</si>
  <si>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</si>
  <si>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</si>
  <si>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</si>
  <si>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</si>
  <si>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</si>
  <si>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</si>
  <si>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</si>
  <si>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</si>
  <si>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</si>
  <si>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</si>
  <si>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</si>
  <si>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</si>
  <si>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</si>
  <si>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2021-05-14</t>
  </si>
  <si>
    <t>2115069</t>
  </si>
  <si>
    <t>济州神话世界盛捷服务公寓</t>
  </si>
  <si>
    <t>YANG GOO</t>
  </si>
  <si>
    <t>2021-06-17</t>
  </si>
  <si>
    <t>2021-06-18</t>
  </si>
  <si>
    <t>退房日周结</t>
  </si>
  <si>
    <t>1723.00</t>
  </si>
  <si>
    <t>RMB</t>
  </si>
  <si>
    <t>0</t>
  </si>
  <si>
    <t>0.00</t>
  </si>
  <si>
    <t>携程国际直连(DD)</t>
  </si>
  <si>
    <t>2021-05-14 16:29:14</t>
  </si>
  <si>
    <t>否</t>
  </si>
  <si>
    <t>汇智国际旅游发展有限公司</t>
  </si>
  <si>
    <t>直采</t>
  </si>
  <si>
    <t>2021-06-10</t>
  </si>
  <si>
    <t>2152048</t>
  </si>
  <si>
    <t>济州神话世界度假酒店-蓝鼎</t>
  </si>
  <si>
    <t>NA HOSUN</t>
  </si>
  <si>
    <t>2021-06-15</t>
  </si>
  <si>
    <t>2021-06-16</t>
  </si>
  <si>
    <t>617.00</t>
  </si>
  <si>
    <t>2021-06-10 09:12:55</t>
  </si>
  <si>
    <t>2021-06-11</t>
  </si>
  <si>
    <t>2154310</t>
  </si>
  <si>
    <t>曼谷W酒店</t>
  </si>
  <si>
    <t>ZHANG RUOHAN</t>
  </si>
  <si>
    <t>508.00</t>
  </si>
  <si>
    <t>2021-06-14 09:55:43</t>
  </si>
  <si>
    <t>2021-06-12</t>
  </si>
  <si>
    <t>2155141</t>
  </si>
  <si>
    <t>曼谷JW万豪酒店</t>
  </si>
  <si>
    <t>YANG ZHENYI</t>
  </si>
  <si>
    <t>2021-06-19</t>
  </si>
  <si>
    <t>2021-06-20</t>
  </si>
  <si>
    <t>435.00</t>
  </si>
  <si>
    <t>2021-06-12 16:21:22</t>
  </si>
  <si>
    <t>2021-06-13</t>
  </si>
  <si>
    <t>2155776</t>
  </si>
  <si>
    <t>新加坡客安酒店</t>
  </si>
  <si>
    <t>SEAH JOANNE</t>
  </si>
  <si>
    <t>1165.00</t>
  </si>
  <si>
    <t>2021-06-13 09:42:16</t>
  </si>
  <si>
    <t>2156016</t>
  </si>
  <si>
    <t>曼谷铂尔曼G酒店</t>
  </si>
  <si>
    <t>Nacksuwan Linlada</t>
  </si>
  <si>
    <t>2021-06-14</t>
  </si>
  <si>
    <t>255.00</t>
  </si>
  <si>
    <t>2021-06-14 09:56:05</t>
  </si>
  <si>
    <t>2156100</t>
  </si>
  <si>
    <t>曼谷优本纳朗双酒店</t>
  </si>
  <si>
    <t>Seehaprom Thanida,Sintaweeparmpoon Kriangsak</t>
  </si>
  <si>
    <t>178.00</t>
  </si>
  <si>
    <t>2021-06-13 18:20:40</t>
  </si>
  <si>
    <t>2157118</t>
  </si>
  <si>
    <t>hongwei li</t>
  </si>
  <si>
    <t>470.00</t>
  </si>
  <si>
    <t>2021-06-14 16:49:08</t>
  </si>
  <si>
    <t>2158043</t>
  </si>
  <si>
    <t>KIM MINJAE</t>
  </si>
  <si>
    <t>2021-06-15 16:52:00</t>
  </si>
  <si>
    <t>2159059</t>
  </si>
  <si>
    <t>仰光泛太平洋酒店</t>
  </si>
  <si>
    <t>WENG CHIKUN</t>
  </si>
  <si>
    <t>459.00</t>
  </si>
  <si>
    <t>2021-06-16 16:04:11</t>
  </si>
  <si>
    <t>2159385</t>
  </si>
  <si>
    <t>JI QIANYUN,LIU XIN</t>
  </si>
  <si>
    <t>2021-06-16 18:38:16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</si>
</sst>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15200389570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44364</v>
      </c>
      <c r="G2" s="5">
        <v>44365</v>
      </c>
      <c r="H2" s="4">
        <v>1</v>
      </c>
      <c r="I2" s="4">
        <v>1</v>
      </c>
      <c r="J2" s="4">
        <v>1</v>
      </c>
      <c r="K2" s="4" t="s">
        <v>28</v>
      </c>
      <c r="L2" s="4">
        <v>1723</v>
      </c>
      <c r="M2" s="4">
        <v>1723</v>
      </c>
      <c r="N2" s="4" t="s">
        <v>29</v>
      </c>
      <c r="O2" s="4" t="s">
        <v>30</v>
      </c>
      <c r="P2" s="4" t="s">
        <v>31</v>
      </c>
      <c r="Q2" s="4">
        <v>0</v>
      </c>
      <c r="R2" s="6">
        <v>44330</v>
      </c>
      <c r="S2" s="5">
        <v>44368</v>
      </c>
      <c r="T2" s="4" t="s">
        <v>32</v>
      </c>
      <c r="U2" s="4">
        <v>1723</v>
      </c>
      <c r="V2" s="4">
        <v>0</v>
      </c>
      <c r="W2" s="4">
        <v>0</v>
      </c>
      <c r="X2" s="4">
        <v>2115069</v>
      </c>
    </row>
    <row r="3" s="4" customFormat="1" spans="1:24">
      <c r="A3" s="4">
        <v>15545905948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44362</v>
      </c>
      <c r="G3" s="5">
        <v>44363</v>
      </c>
      <c r="H3" s="4">
        <v>1</v>
      </c>
      <c r="I3" s="4">
        <v>1</v>
      </c>
      <c r="J3" s="4">
        <v>1</v>
      </c>
      <c r="K3" s="4" t="s">
        <v>28</v>
      </c>
      <c r="L3" s="4">
        <v>617</v>
      </c>
      <c r="M3" s="4">
        <v>617</v>
      </c>
      <c r="N3" s="4" t="s">
        <v>35</v>
      </c>
      <c r="O3" s="4" t="s">
        <v>30</v>
      </c>
      <c r="P3" s="4" t="s">
        <v>31</v>
      </c>
      <c r="Q3" s="4">
        <v>0</v>
      </c>
      <c r="R3" s="6">
        <v>44357</v>
      </c>
      <c r="S3" s="5">
        <v>44368</v>
      </c>
      <c r="T3" s="4" t="s">
        <v>32</v>
      </c>
      <c r="U3" s="4">
        <v>617</v>
      </c>
      <c r="V3" s="4">
        <v>0</v>
      </c>
      <c r="W3" s="4">
        <v>0</v>
      </c>
      <c r="X3" s="4">
        <v>2152048</v>
      </c>
    </row>
    <row r="4" s="4" customFormat="1" spans="1:24">
      <c r="A4" s="4">
        <v>15547958560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44364</v>
      </c>
      <c r="G4" s="5">
        <v>44365</v>
      </c>
      <c r="H4" s="4">
        <v>1</v>
      </c>
      <c r="I4" s="4">
        <v>1</v>
      </c>
      <c r="J4" s="4">
        <v>1</v>
      </c>
      <c r="K4" s="4" t="s">
        <v>28</v>
      </c>
      <c r="L4" s="4">
        <v>508</v>
      </c>
      <c r="M4" s="4">
        <v>508</v>
      </c>
      <c r="N4" s="4" t="s">
        <v>38</v>
      </c>
      <c r="O4" s="4" t="s">
        <v>30</v>
      </c>
      <c r="P4" s="4" t="s">
        <v>31</v>
      </c>
      <c r="Q4" s="4">
        <v>0</v>
      </c>
      <c r="R4" s="6">
        <v>44358</v>
      </c>
      <c r="S4" s="5">
        <v>44368</v>
      </c>
      <c r="T4" s="4" t="s">
        <v>32</v>
      </c>
      <c r="U4" s="4">
        <v>508</v>
      </c>
      <c r="V4" s="4">
        <v>0</v>
      </c>
      <c r="W4" s="4">
        <v>0</v>
      </c>
      <c r="X4" s="4">
        <v>2154310</v>
      </c>
    </row>
    <row r="5" s="4" customFormat="1" spans="1:24">
      <c r="A5" s="4">
        <v>15548838763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44366</v>
      </c>
      <c r="G5" s="5">
        <v>44367</v>
      </c>
      <c r="H5" s="4">
        <v>1</v>
      </c>
      <c r="I5" s="4">
        <v>1</v>
      </c>
      <c r="J5" s="4">
        <v>1</v>
      </c>
      <c r="K5" s="4" t="s">
        <v>28</v>
      </c>
      <c r="L5" s="4">
        <v>435</v>
      </c>
      <c r="M5" s="4">
        <v>435</v>
      </c>
      <c r="N5" s="4" t="s">
        <v>41</v>
      </c>
      <c r="O5" s="4" t="s">
        <v>30</v>
      </c>
      <c r="P5" s="4" t="s">
        <v>31</v>
      </c>
      <c r="Q5" s="4">
        <v>0</v>
      </c>
      <c r="R5" s="6">
        <v>44359</v>
      </c>
      <c r="S5" s="5">
        <v>44368</v>
      </c>
      <c r="T5" s="4" t="s">
        <v>32</v>
      </c>
      <c r="U5" s="4">
        <v>435</v>
      </c>
      <c r="V5" s="4">
        <v>0</v>
      </c>
      <c r="W5" s="4">
        <v>0</v>
      </c>
      <c r="X5" s="4">
        <v>2155141</v>
      </c>
    </row>
    <row r="6" s="4" customFormat="1" spans="1:24">
      <c r="A6" s="4">
        <v>15549668011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44366</v>
      </c>
      <c r="G6" s="5">
        <v>44367</v>
      </c>
      <c r="H6" s="4">
        <v>1</v>
      </c>
      <c r="I6" s="4">
        <v>1</v>
      </c>
      <c r="J6" s="4">
        <v>1</v>
      </c>
      <c r="K6" s="4" t="s">
        <v>28</v>
      </c>
      <c r="L6" s="4">
        <v>1165</v>
      </c>
      <c r="M6" s="4">
        <v>1165</v>
      </c>
      <c r="N6" s="4" t="s">
        <v>44</v>
      </c>
      <c r="O6" s="4" t="s">
        <v>30</v>
      </c>
      <c r="P6" s="4" t="s">
        <v>31</v>
      </c>
      <c r="Q6" s="4">
        <v>0</v>
      </c>
      <c r="R6" s="6">
        <v>44360</v>
      </c>
      <c r="S6" s="5">
        <v>44368</v>
      </c>
      <c r="T6" s="4" t="s">
        <v>32</v>
      </c>
      <c r="U6" s="4">
        <v>1165</v>
      </c>
      <c r="V6" s="4">
        <v>0</v>
      </c>
      <c r="W6" s="4">
        <v>0</v>
      </c>
      <c r="X6" s="4">
        <v>2155776</v>
      </c>
    </row>
    <row r="7" s="4" customFormat="1" spans="1:24">
      <c r="A7" s="4">
        <v>15549915732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44361</v>
      </c>
      <c r="G7" s="5">
        <v>44362</v>
      </c>
      <c r="H7" s="4">
        <v>1</v>
      </c>
      <c r="I7" s="4">
        <v>1</v>
      </c>
      <c r="J7" s="4">
        <v>1</v>
      </c>
      <c r="K7" s="4" t="s">
        <v>28</v>
      </c>
      <c r="L7" s="4">
        <v>255</v>
      </c>
      <c r="M7" s="4">
        <v>255</v>
      </c>
      <c r="N7" s="4" t="s">
        <v>47</v>
      </c>
      <c r="O7" s="4" t="s">
        <v>30</v>
      </c>
      <c r="P7" s="4" t="s">
        <v>31</v>
      </c>
      <c r="Q7" s="4">
        <v>0</v>
      </c>
      <c r="R7" s="6">
        <v>44360</v>
      </c>
      <c r="S7" s="5">
        <v>44368</v>
      </c>
      <c r="T7" s="4" t="s">
        <v>32</v>
      </c>
      <c r="U7" s="4">
        <v>255</v>
      </c>
      <c r="V7" s="4">
        <v>0</v>
      </c>
      <c r="W7" s="4">
        <v>0</v>
      </c>
      <c r="X7" s="4">
        <v>2156016</v>
      </c>
    </row>
    <row r="8" s="4" customFormat="1" spans="1:24">
      <c r="A8" s="4">
        <v>15550009346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44363</v>
      </c>
      <c r="G8" s="5">
        <v>44364</v>
      </c>
      <c r="H8" s="4">
        <v>1</v>
      </c>
      <c r="I8" s="4">
        <v>1</v>
      </c>
      <c r="J8" s="4">
        <v>1</v>
      </c>
      <c r="K8" s="4" t="s">
        <v>28</v>
      </c>
      <c r="L8" s="4">
        <v>178</v>
      </c>
      <c r="M8" s="4">
        <v>178</v>
      </c>
      <c r="N8" s="4" t="s">
        <v>50</v>
      </c>
      <c r="O8" s="4" t="s">
        <v>30</v>
      </c>
      <c r="P8" s="4" t="s">
        <v>31</v>
      </c>
      <c r="Q8" s="4">
        <v>0</v>
      </c>
      <c r="R8" s="6">
        <v>44360</v>
      </c>
      <c r="S8" s="5">
        <v>44368</v>
      </c>
      <c r="T8" s="4" t="s">
        <v>32</v>
      </c>
      <c r="U8" s="4">
        <v>178</v>
      </c>
      <c r="V8" s="4">
        <v>0</v>
      </c>
      <c r="W8" s="4">
        <v>0</v>
      </c>
      <c r="X8" s="4">
        <v>2156100</v>
      </c>
    </row>
    <row r="9" s="4" customFormat="1" spans="1:24">
      <c r="A9" s="4">
        <v>15551108449</v>
      </c>
      <c r="B9" s="4" t="s">
        <v>24</v>
      </c>
      <c r="C9" s="4" t="s">
        <v>25</v>
      </c>
      <c r="D9" s="4" t="s">
        <v>36</v>
      </c>
      <c r="E9" s="4" t="s">
        <v>51</v>
      </c>
      <c r="F9" s="5">
        <v>44362</v>
      </c>
      <c r="G9" s="5">
        <v>44363</v>
      </c>
      <c r="H9" s="4">
        <v>1</v>
      </c>
      <c r="I9" s="4">
        <v>1</v>
      </c>
      <c r="J9" s="4">
        <v>1</v>
      </c>
      <c r="K9" s="4" t="s">
        <v>28</v>
      </c>
      <c r="L9" s="4">
        <v>470</v>
      </c>
      <c r="M9" s="4">
        <v>470</v>
      </c>
      <c r="N9" s="4" t="s">
        <v>52</v>
      </c>
      <c r="O9" s="4" t="s">
        <v>30</v>
      </c>
      <c r="P9" s="4" t="s">
        <v>31</v>
      </c>
      <c r="Q9" s="4">
        <v>0</v>
      </c>
      <c r="R9" s="6">
        <v>44361</v>
      </c>
      <c r="S9" s="5">
        <v>44368</v>
      </c>
      <c r="T9" s="4" t="s">
        <v>32</v>
      </c>
      <c r="U9" s="4">
        <v>470</v>
      </c>
      <c r="V9" s="4">
        <v>0</v>
      </c>
      <c r="W9" s="4">
        <v>0</v>
      </c>
      <c r="X9" s="4">
        <v>2157118</v>
      </c>
    </row>
    <row r="10" s="4" customFormat="1" spans="1:24">
      <c r="A10" s="4">
        <v>15552094946</v>
      </c>
      <c r="B10" s="4" t="s">
        <v>24</v>
      </c>
      <c r="C10" s="4" t="s">
        <v>25</v>
      </c>
      <c r="D10" s="4" t="s">
        <v>33</v>
      </c>
      <c r="E10" s="4" t="s">
        <v>53</v>
      </c>
      <c r="F10" s="5">
        <v>44362</v>
      </c>
      <c r="G10" s="5">
        <v>44363</v>
      </c>
      <c r="H10" s="4">
        <v>1</v>
      </c>
      <c r="I10" s="4">
        <v>1</v>
      </c>
      <c r="J10" s="4">
        <v>1</v>
      </c>
      <c r="K10" s="4" t="s">
        <v>28</v>
      </c>
      <c r="L10" s="4">
        <v>617</v>
      </c>
      <c r="M10" s="4">
        <v>617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44362</v>
      </c>
      <c r="S10" s="5">
        <v>44368</v>
      </c>
      <c r="T10" s="4" t="s">
        <v>32</v>
      </c>
      <c r="U10" s="4">
        <v>617</v>
      </c>
      <c r="V10" s="4">
        <v>0</v>
      </c>
      <c r="W10" s="4">
        <v>0</v>
      </c>
      <c r="X10" s="4">
        <v>2158043</v>
      </c>
    </row>
    <row r="11" s="4" customFormat="1" spans="1:24">
      <c r="A11" s="4">
        <v>15553937471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44365</v>
      </c>
      <c r="G11" s="5">
        <v>44366</v>
      </c>
      <c r="H11" s="4">
        <v>1</v>
      </c>
      <c r="I11" s="4">
        <v>1</v>
      </c>
      <c r="J11" s="4">
        <v>1</v>
      </c>
      <c r="K11" s="4" t="s">
        <v>28</v>
      </c>
      <c r="L11" s="4">
        <v>459</v>
      </c>
      <c r="M11" s="4">
        <v>459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44363</v>
      </c>
      <c r="S11" s="5">
        <v>44368</v>
      </c>
      <c r="T11" s="4" t="s">
        <v>32</v>
      </c>
      <c r="U11" s="4">
        <v>459</v>
      </c>
      <c r="V11" s="4">
        <v>0</v>
      </c>
      <c r="W11" s="4">
        <v>0</v>
      </c>
      <c r="X11" s="4">
        <v>2159059</v>
      </c>
    </row>
    <row r="12" s="4" customFormat="1" spans="1:24">
      <c r="A12" s="4">
        <v>15555222828</v>
      </c>
      <c r="B12" s="4" t="s">
        <v>24</v>
      </c>
      <c r="C12" s="4" t="s">
        <v>25</v>
      </c>
      <c r="D12" s="4" t="s">
        <v>36</v>
      </c>
      <c r="E12" s="4" t="s">
        <v>51</v>
      </c>
      <c r="F12" s="5">
        <v>44366</v>
      </c>
      <c r="G12" s="5">
        <v>44367</v>
      </c>
      <c r="H12" s="4">
        <v>1</v>
      </c>
      <c r="I12" s="4">
        <v>1</v>
      </c>
      <c r="J12" s="4">
        <v>1</v>
      </c>
      <c r="K12" s="4" t="s">
        <v>28</v>
      </c>
      <c r="L12" s="4">
        <v>470</v>
      </c>
      <c r="M12" s="4">
        <v>470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44363</v>
      </c>
      <c r="S12" s="5">
        <v>44368</v>
      </c>
      <c r="T12" s="4" t="s">
        <v>32</v>
      </c>
      <c r="U12" s="4">
        <v>470</v>
      </c>
      <c r="V12" s="4">
        <v>0</v>
      </c>
      <c r="W12" s="4">
        <v>0</v>
      </c>
      <c r="X12" s="4">
        <v>2159385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4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4">
        <v>15200389570</v>
      </c>
      <c r="B2" s="5">
        <v>44364</v>
      </c>
      <c r="C2" s="5">
        <v>44365</v>
      </c>
      <c r="D2" s="4">
        <v>1723</v>
      </c>
      <c r="E2" s="4" t="str">
        <f>VLOOKUP(A2,HOP!A:L,12,0)</f>
        <v>1723.00</v>
      </c>
      <c r="F2" s="4" t="str">
        <f>VLOOKUP(A2,HOP!A:C,3,0)</f>
        <v>2115069</v>
      </c>
      <c r="G2" s="4">
        <f>D2-E2</f>
        <v>0</v>
      </c>
      <c r="H2" s="4" t="str">
        <f>$H$1&amp;F2</f>
        <v>，2115069</v>
      </c>
      <c r="I2" s="4" t="str">
        <f>VLOOKUP(A2,HOP!A:T,20,0)</f>
        <v>直采</v>
      </c>
    </row>
    <row r="3" s="4" customFormat="1" spans="1:9">
      <c r="A3" s="4">
        <v>15545905948</v>
      </c>
      <c r="B3" s="5">
        <v>44362</v>
      </c>
      <c r="C3" s="5">
        <v>44363</v>
      </c>
      <c r="D3" s="4">
        <v>617</v>
      </c>
      <c r="E3" s="4" t="str">
        <f>VLOOKUP(A3,HOP!A:L,12,0)</f>
        <v>617.00</v>
      </c>
      <c r="F3" s="4" t="str">
        <f>VLOOKUP(A3,HOP!A:C,3,0)</f>
        <v>2152048</v>
      </c>
      <c r="G3" s="4">
        <f t="shared" ref="G3:G12" si="0">D3-E3</f>
        <v>0</v>
      </c>
      <c r="H3" s="4" t="str">
        <f t="shared" ref="H3:H12" si="1">$H$1&amp;F3</f>
        <v>，2152048</v>
      </c>
      <c r="I3" s="4" t="str">
        <f>VLOOKUP(A3,HOP!A:T,20,0)</f>
        <v>直采</v>
      </c>
    </row>
    <row r="4" s="4" customFormat="1" spans="1:9">
      <c r="A4" s="4">
        <v>15547958560</v>
      </c>
      <c r="B4" s="5">
        <v>44364</v>
      </c>
      <c r="C4" s="5">
        <v>44365</v>
      </c>
      <c r="D4" s="4">
        <v>508</v>
      </c>
      <c r="E4" s="4" t="str">
        <f>VLOOKUP(A4,HOP!A:L,12,0)</f>
        <v>508.00</v>
      </c>
      <c r="F4" s="4" t="str">
        <f>VLOOKUP(A4,HOP!A:C,3,0)</f>
        <v>2154310</v>
      </c>
      <c r="G4" s="4">
        <f t="shared" si="0"/>
        <v>0</v>
      </c>
      <c r="H4" s="4" t="str">
        <f t="shared" si="1"/>
        <v>，2154310</v>
      </c>
      <c r="I4" s="4" t="str">
        <f>VLOOKUP(A4,HOP!A:T,20,0)</f>
        <v>直采</v>
      </c>
    </row>
    <row r="5" s="4" customFormat="1" spans="1:9">
      <c r="A5" s="4">
        <v>15548838763</v>
      </c>
      <c r="B5" s="5">
        <v>44366</v>
      </c>
      <c r="C5" s="5">
        <v>44367</v>
      </c>
      <c r="D5" s="4">
        <v>435</v>
      </c>
      <c r="E5" s="4" t="str">
        <f>VLOOKUP(A5,HOP!A:L,12,0)</f>
        <v>435.00</v>
      </c>
      <c r="F5" s="4" t="str">
        <f>VLOOKUP(A5,HOP!A:C,3,0)</f>
        <v>2155141</v>
      </c>
      <c r="G5" s="4">
        <f t="shared" si="0"/>
        <v>0</v>
      </c>
      <c r="H5" s="4" t="str">
        <f t="shared" si="1"/>
        <v>，2155141</v>
      </c>
      <c r="I5" s="4" t="str">
        <f>VLOOKUP(A5,HOP!A:T,20,0)</f>
        <v>直采</v>
      </c>
    </row>
    <row r="6" s="4" customFormat="1" spans="1:9">
      <c r="A6" s="4">
        <v>15549668011</v>
      </c>
      <c r="B6" s="5">
        <v>44366</v>
      </c>
      <c r="C6" s="5">
        <v>44367</v>
      </c>
      <c r="D6" s="4">
        <v>1165</v>
      </c>
      <c r="E6" s="4" t="str">
        <f>VLOOKUP(A6,HOP!A:L,12,0)</f>
        <v>1165.00</v>
      </c>
      <c r="F6" s="4" t="str">
        <f>VLOOKUP(A6,HOP!A:C,3,0)</f>
        <v>2155776</v>
      </c>
      <c r="G6" s="4">
        <f t="shared" si="0"/>
        <v>0</v>
      </c>
      <c r="H6" s="4" t="str">
        <f t="shared" si="1"/>
        <v>，2155776</v>
      </c>
      <c r="I6" s="4" t="str">
        <f>VLOOKUP(A6,HOP!A:T,20,0)</f>
        <v>直采</v>
      </c>
    </row>
    <row r="7" s="4" customFormat="1" spans="1:9">
      <c r="A7" s="4">
        <v>15549915732</v>
      </c>
      <c r="B7" s="5">
        <v>44361</v>
      </c>
      <c r="C7" s="5">
        <v>44362</v>
      </c>
      <c r="D7" s="4">
        <v>255</v>
      </c>
      <c r="E7" s="4" t="str">
        <f>VLOOKUP(A7,HOP!A:L,12,0)</f>
        <v>255.00</v>
      </c>
      <c r="F7" s="4" t="str">
        <f>VLOOKUP(A7,HOP!A:C,3,0)</f>
        <v>2156016</v>
      </c>
      <c r="G7" s="4">
        <f t="shared" si="0"/>
        <v>0</v>
      </c>
      <c r="H7" s="4" t="str">
        <f t="shared" si="1"/>
        <v>，2156016</v>
      </c>
      <c r="I7" s="4" t="str">
        <f>VLOOKUP(A7,HOP!A:T,20,0)</f>
        <v>直采</v>
      </c>
    </row>
    <row r="8" s="4" customFormat="1" spans="1:9">
      <c r="A8" s="4">
        <v>15550009346</v>
      </c>
      <c r="B8" s="5">
        <v>44363</v>
      </c>
      <c r="C8" s="5">
        <v>44364</v>
      </c>
      <c r="D8" s="4">
        <v>178</v>
      </c>
      <c r="E8" s="4" t="str">
        <f>VLOOKUP(A8,HOP!A:L,12,0)</f>
        <v>178.00</v>
      </c>
      <c r="F8" s="4" t="str">
        <f>VLOOKUP(A8,HOP!A:C,3,0)</f>
        <v>2156100</v>
      </c>
      <c r="G8" s="4">
        <f t="shared" si="0"/>
        <v>0</v>
      </c>
      <c r="H8" s="4" t="str">
        <f t="shared" si="1"/>
        <v>，2156100</v>
      </c>
      <c r="I8" s="4" t="str">
        <f>VLOOKUP(A8,HOP!A:T,20,0)</f>
        <v>直采</v>
      </c>
    </row>
    <row r="9" s="4" customFormat="1" spans="1:9">
      <c r="A9" s="4">
        <v>15551108449</v>
      </c>
      <c r="B9" s="5">
        <v>44362</v>
      </c>
      <c r="C9" s="5">
        <v>44363</v>
      </c>
      <c r="D9" s="4">
        <v>470</v>
      </c>
      <c r="E9" s="4" t="str">
        <f>VLOOKUP(A9,HOP!A:L,12,0)</f>
        <v>470.00</v>
      </c>
      <c r="F9" s="4" t="str">
        <f>VLOOKUP(A9,HOP!A:C,3,0)</f>
        <v>2157118</v>
      </c>
      <c r="G9" s="4">
        <f t="shared" si="0"/>
        <v>0</v>
      </c>
      <c r="H9" s="4" t="str">
        <f t="shared" si="1"/>
        <v>，2157118</v>
      </c>
      <c r="I9" s="4" t="str">
        <f>VLOOKUP(A9,HOP!A:T,20,0)</f>
        <v>直采</v>
      </c>
    </row>
    <row r="10" s="4" customFormat="1" spans="1:9">
      <c r="A10" s="4">
        <v>15552094946</v>
      </c>
      <c r="B10" s="5">
        <v>44362</v>
      </c>
      <c r="C10" s="5">
        <v>44363</v>
      </c>
      <c r="D10" s="4">
        <v>617</v>
      </c>
      <c r="E10" s="4" t="str">
        <f>VLOOKUP(A10,HOP!A:L,12,0)</f>
        <v>617.00</v>
      </c>
      <c r="F10" s="4" t="str">
        <f>VLOOKUP(A10,HOP!A:C,3,0)</f>
        <v>2158043</v>
      </c>
      <c r="G10" s="4">
        <f t="shared" si="0"/>
        <v>0</v>
      </c>
      <c r="H10" s="4" t="str">
        <f t="shared" si="1"/>
        <v>，2158043</v>
      </c>
      <c r="I10" s="4" t="str">
        <f>VLOOKUP(A10,HOP!A:T,20,0)</f>
        <v>直采</v>
      </c>
    </row>
    <row r="11" s="4" customFormat="1" spans="1:9">
      <c r="A11" s="4">
        <v>15553937471</v>
      </c>
      <c r="B11" s="5">
        <v>44365</v>
      </c>
      <c r="C11" s="5">
        <v>44366</v>
      </c>
      <c r="D11" s="4">
        <v>459</v>
      </c>
      <c r="E11" s="4" t="str">
        <f>VLOOKUP(A11,HOP!A:L,12,0)</f>
        <v>459.00</v>
      </c>
      <c r="F11" s="4" t="str">
        <f>VLOOKUP(A11,HOP!A:C,3,0)</f>
        <v>2159059</v>
      </c>
      <c r="G11" s="4">
        <f t="shared" si="0"/>
        <v>0</v>
      </c>
      <c r="H11" s="4" t="str">
        <f t="shared" si="1"/>
        <v>，2159059</v>
      </c>
      <c r="I11" s="4" t="str">
        <f>VLOOKUP(A11,HOP!A:T,20,0)</f>
        <v>直采</v>
      </c>
    </row>
    <row r="12" s="4" customFormat="1" spans="1:9">
      <c r="A12" s="4">
        <v>15555222828</v>
      </c>
      <c r="B12" s="5">
        <v>44366</v>
      </c>
      <c r="C12" s="5">
        <v>44367</v>
      </c>
      <c r="D12" s="4">
        <v>470</v>
      </c>
      <c r="E12" s="4" t="str">
        <f>VLOOKUP(A12,HOP!A:L,12,0)</f>
        <v>470.00</v>
      </c>
      <c r="F12" s="4" t="str">
        <f>VLOOKUP(A12,HOP!A:C,3,0)</f>
        <v>2159385</v>
      </c>
      <c r="G12" s="4">
        <f t="shared" si="0"/>
        <v>0</v>
      </c>
      <c r="H12" s="4" t="str">
        <f t="shared" si="1"/>
        <v>，2159385</v>
      </c>
      <c r="I12" s="4" t="str">
        <f>VLOOKUP(A12,HOP!A:T,20,0)</f>
        <v>直采</v>
      </c>
    </row>
    <row r="14" spans="4:4">
      <c r="D14" s="4">
        <f>SUM(D2:D13)</f>
        <v>6897</v>
      </c>
    </row>
    <row r="19" spans="1:1">
      <c r="A19" s="4" t="s">
        <v>60</v>
      </c>
    </row>
    <row r="20" spans="1:1">
      <c r="A20" s="4" t="s">
        <v>61</v>
      </c>
    </row>
    <row r="21" spans="1:1">
      <c r="A21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</row>
    <row r="2" s="1" customFormat="1" spans="1:20">
      <c r="A2" s="3">
        <v>15200389570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</row>
    <row r="3" s="1" customFormat="1" spans="1:20">
      <c r="A3" s="3">
        <v>15545905948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86</v>
      </c>
      <c r="I3" s="1" t="s">
        <v>102</v>
      </c>
      <c r="J3" s="1" t="s">
        <v>88</v>
      </c>
      <c r="K3" s="1" t="s">
        <v>102</v>
      </c>
      <c r="L3" s="1" t="s">
        <v>102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103</v>
      </c>
      <c r="R3" s="1" t="s">
        <v>93</v>
      </c>
      <c r="S3" s="1" t="s">
        <v>94</v>
      </c>
      <c r="T3" s="1" t="s">
        <v>95</v>
      </c>
    </row>
    <row r="4" s="1" customFormat="1" spans="1:20">
      <c r="A4" s="3">
        <v>15547958560</v>
      </c>
      <c r="B4" s="1" t="s">
        <v>104</v>
      </c>
      <c r="C4" s="1" t="s">
        <v>105</v>
      </c>
      <c r="D4" s="1" t="s">
        <v>106</v>
      </c>
      <c r="E4" s="1" t="s">
        <v>107</v>
      </c>
      <c r="F4" s="1" t="s">
        <v>84</v>
      </c>
      <c r="G4" s="1" t="s">
        <v>85</v>
      </c>
      <c r="H4" s="1" t="s">
        <v>86</v>
      </c>
      <c r="I4" s="1" t="s">
        <v>108</v>
      </c>
      <c r="J4" s="1" t="s">
        <v>88</v>
      </c>
      <c r="K4" s="1" t="s">
        <v>108</v>
      </c>
      <c r="L4" s="1" t="s">
        <v>108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109</v>
      </c>
      <c r="R4" s="1" t="s">
        <v>93</v>
      </c>
      <c r="S4" s="1" t="s">
        <v>94</v>
      </c>
      <c r="T4" s="1" t="s">
        <v>95</v>
      </c>
    </row>
    <row r="5" s="1" customFormat="1" spans="1:20">
      <c r="A5" s="3">
        <v>15548838763</v>
      </c>
      <c r="B5" s="1" t="s">
        <v>110</v>
      </c>
      <c r="C5" s="1" t="s">
        <v>111</v>
      </c>
      <c r="D5" s="1" t="s">
        <v>112</v>
      </c>
      <c r="E5" s="1" t="s">
        <v>113</v>
      </c>
      <c r="F5" s="1" t="s">
        <v>114</v>
      </c>
      <c r="G5" s="1" t="s">
        <v>115</v>
      </c>
      <c r="H5" s="1" t="s">
        <v>86</v>
      </c>
      <c r="I5" s="1" t="s">
        <v>116</v>
      </c>
      <c r="J5" s="1" t="s">
        <v>88</v>
      </c>
      <c r="K5" s="1" t="s">
        <v>116</v>
      </c>
      <c r="L5" s="1" t="s">
        <v>116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117</v>
      </c>
      <c r="R5" s="1" t="s">
        <v>93</v>
      </c>
      <c r="S5" s="1" t="s">
        <v>94</v>
      </c>
      <c r="T5" s="1" t="s">
        <v>95</v>
      </c>
    </row>
    <row r="6" s="1" customFormat="1" spans="1:20">
      <c r="A6" s="3">
        <v>15549668011</v>
      </c>
      <c r="B6" s="1" t="s">
        <v>118</v>
      </c>
      <c r="C6" s="1" t="s">
        <v>119</v>
      </c>
      <c r="D6" s="1" t="s">
        <v>120</v>
      </c>
      <c r="E6" s="1" t="s">
        <v>121</v>
      </c>
      <c r="F6" s="1" t="s">
        <v>114</v>
      </c>
      <c r="G6" s="1" t="s">
        <v>115</v>
      </c>
      <c r="H6" s="1" t="s">
        <v>86</v>
      </c>
      <c r="I6" s="1" t="s">
        <v>122</v>
      </c>
      <c r="J6" s="1" t="s">
        <v>88</v>
      </c>
      <c r="K6" s="1" t="s">
        <v>122</v>
      </c>
      <c r="L6" s="1" t="s">
        <v>122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123</v>
      </c>
      <c r="R6" s="1" t="s">
        <v>93</v>
      </c>
      <c r="S6" s="1" t="s">
        <v>94</v>
      </c>
      <c r="T6" s="1" t="s">
        <v>95</v>
      </c>
    </row>
    <row r="7" s="1" customFormat="1" spans="1:20">
      <c r="A7" s="3">
        <v>15549915732</v>
      </c>
      <c r="B7" s="1" t="s">
        <v>118</v>
      </c>
      <c r="C7" s="1" t="s">
        <v>124</v>
      </c>
      <c r="D7" s="1" t="s">
        <v>125</v>
      </c>
      <c r="E7" s="1" t="s">
        <v>126</v>
      </c>
      <c r="F7" s="1" t="s">
        <v>127</v>
      </c>
      <c r="G7" s="1" t="s">
        <v>100</v>
      </c>
      <c r="H7" s="1" t="s">
        <v>86</v>
      </c>
      <c r="I7" s="1" t="s">
        <v>128</v>
      </c>
      <c r="J7" s="1" t="s">
        <v>88</v>
      </c>
      <c r="K7" s="1" t="s">
        <v>128</v>
      </c>
      <c r="L7" s="1" t="s">
        <v>128</v>
      </c>
      <c r="M7" s="1" t="s">
        <v>89</v>
      </c>
      <c r="N7" s="1" t="s">
        <v>89</v>
      </c>
      <c r="O7" s="1" t="s">
        <v>90</v>
      </c>
      <c r="P7" s="1" t="s">
        <v>91</v>
      </c>
      <c r="Q7" s="1" t="s">
        <v>129</v>
      </c>
      <c r="R7" s="1" t="s">
        <v>93</v>
      </c>
      <c r="S7" s="1" t="s">
        <v>94</v>
      </c>
      <c r="T7" s="1" t="s">
        <v>95</v>
      </c>
    </row>
    <row r="8" s="1" customFormat="1" spans="1:20">
      <c r="A8" s="3">
        <v>15550009346</v>
      </c>
      <c r="B8" s="1" t="s">
        <v>118</v>
      </c>
      <c r="C8" s="1" t="s">
        <v>130</v>
      </c>
      <c r="D8" s="1" t="s">
        <v>131</v>
      </c>
      <c r="E8" s="1" t="s">
        <v>132</v>
      </c>
      <c r="F8" s="1" t="s">
        <v>101</v>
      </c>
      <c r="G8" s="1" t="s">
        <v>84</v>
      </c>
      <c r="H8" s="1" t="s">
        <v>86</v>
      </c>
      <c r="I8" s="1" t="s">
        <v>133</v>
      </c>
      <c r="J8" s="1" t="s">
        <v>88</v>
      </c>
      <c r="K8" s="1" t="s">
        <v>133</v>
      </c>
      <c r="L8" s="1" t="s">
        <v>133</v>
      </c>
      <c r="M8" s="1" t="s">
        <v>89</v>
      </c>
      <c r="N8" s="1" t="s">
        <v>89</v>
      </c>
      <c r="O8" s="1" t="s">
        <v>90</v>
      </c>
      <c r="P8" s="1" t="s">
        <v>91</v>
      </c>
      <c r="Q8" s="1" t="s">
        <v>134</v>
      </c>
      <c r="R8" s="1" t="s">
        <v>93</v>
      </c>
      <c r="S8" s="1" t="s">
        <v>94</v>
      </c>
      <c r="T8" s="1" t="s">
        <v>95</v>
      </c>
    </row>
    <row r="9" s="1" customFormat="1" spans="1:20">
      <c r="A9" s="3">
        <v>15551108449</v>
      </c>
      <c r="B9" s="1" t="s">
        <v>127</v>
      </c>
      <c r="C9" s="1" t="s">
        <v>135</v>
      </c>
      <c r="D9" s="1" t="s">
        <v>106</v>
      </c>
      <c r="E9" s="1" t="s">
        <v>136</v>
      </c>
      <c r="F9" s="1" t="s">
        <v>100</v>
      </c>
      <c r="G9" s="1" t="s">
        <v>101</v>
      </c>
      <c r="H9" s="1" t="s">
        <v>86</v>
      </c>
      <c r="I9" s="1" t="s">
        <v>137</v>
      </c>
      <c r="J9" s="1" t="s">
        <v>88</v>
      </c>
      <c r="K9" s="1" t="s">
        <v>137</v>
      </c>
      <c r="L9" s="1" t="s">
        <v>137</v>
      </c>
      <c r="M9" s="1" t="s">
        <v>89</v>
      </c>
      <c r="N9" s="1" t="s">
        <v>89</v>
      </c>
      <c r="O9" s="1" t="s">
        <v>90</v>
      </c>
      <c r="P9" s="1" t="s">
        <v>91</v>
      </c>
      <c r="Q9" s="1" t="s">
        <v>138</v>
      </c>
      <c r="R9" s="1" t="s">
        <v>93</v>
      </c>
      <c r="S9" s="1" t="s">
        <v>94</v>
      </c>
      <c r="T9" s="1" t="s">
        <v>95</v>
      </c>
    </row>
    <row r="10" s="1" customFormat="1" spans="1:20">
      <c r="A10" s="3">
        <v>15552094946</v>
      </c>
      <c r="B10" s="1" t="s">
        <v>100</v>
      </c>
      <c r="C10" s="1" t="s">
        <v>139</v>
      </c>
      <c r="D10" s="1" t="s">
        <v>98</v>
      </c>
      <c r="E10" s="1" t="s">
        <v>140</v>
      </c>
      <c r="F10" s="1" t="s">
        <v>100</v>
      </c>
      <c r="G10" s="1" t="s">
        <v>101</v>
      </c>
      <c r="H10" s="1" t="s">
        <v>86</v>
      </c>
      <c r="I10" s="1" t="s">
        <v>102</v>
      </c>
      <c r="J10" s="1" t="s">
        <v>88</v>
      </c>
      <c r="K10" s="1" t="s">
        <v>102</v>
      </c>
      <c r="L10" s="1" t="s">
        <v>102</v>
      </c>
      <c r="M10" s="1" t="s">
        <v>89</v>
      </c>
      <c r="N10" s="1" t="s">
        <v>89</v>
      </c>
      <c r="O10" s="1" t="s">
        <v>90</v>
      </c>
      <c r="P10" s="1" t="s">
        <v>91</v>
      </c>
      <c r="Q10" s="1" t="s">
        <v>141</v>
      </c>
      <c r="R10" s="1" t="s">
        <v>93</v>
      </c>
      <c r="S10" s="1" t="s">
        <v>94</v>
      </c>
      <c r="T10" s="1" t="s">
        <v>95</v>
      </c>
    </row>
    <row r="11" s="1" customFormat="1" spans="1:20">
      <c r="A11" s="3">
        <v>15553937471</v>
      </c>
      <c r="B11" s="1" t="s">
        <v>101</v>
      </c>
      <c r="C11" s="1" t="s">
        <v>142</v>
      </c>
      <c r="D11" s="1" t="s">
        <v>143</v>
      </c>
      <c r="E11" s="1" t="s">
        <v>144</v>
      </c>
      <c r="F11" s="1" t="s">
        <v>85</v>
      </c>
      <c r="G11" s="1" t="s">
        <v>114</v>
      </c>
      <c r="H11" s="1" t="s">
        <v>86</v>
      </c>
      <c r="I11" s="1" t="s">
        <v>145</v>
      </c>
      <c r="J11" s="1" t="s">
        <v>88</v>
      </c>
      <c r="K11" s="1" t="s">
        <v>145</v>
      </c>
      <c r="L11" s="1" t="s">
        <v>145</v>
      </c>
      <c r="M11" s="1" t="s">
        <v>89</v>
      </c>
      <c r="N11" s="1" t="s">
        <v>89</v>
      </c>
      <c r="O11" s="1" t="s">
        <v>90</v>
      </c>
      <c r="P11" s="1" t="s">
        <v>91</v>
      </c>
      <c r="Q11" s="1" t="s">
        <v>146</v>
      </c>
      <c r="R11" s="1" t="s">
        <v>93</v>
      </c>
      <c r="S11" s="1" t="s">
        <v>94</v>
      </c>
      <c r="T11" s="1" t="s">
        <v>95</v>
      </c>
    </row>
    <row r="12" s="1" customFormat="1" spans="1:20">
      <c r="A12" s="3">
        <v>15555222828</v>
      </c>
      <c r="B12" s="1" t="s">
        <v>101</v>
      </c>
      <c r="C12" s="1" t="s">
        <v>147</v>
      </c>
      <c r="D12" s="1" t="s">
        <v>106</v>
      </c>
      <c r="E12" s="1" t="s">
        <v>148</v>
      </c>
      <c r="F12" s="1" t="s">
        <v>114</v>
      </c>
      <c r="G12" s="1" t="s">
        <v>115</v>
      </c>
      <c r="H12" s="1" t="s">
        <v>86</v>
      </c>
      <c r="I12" s="1" t="s">
        <v>137</v>
      </c>
      <c r="J12" s="1" t="s">
        <v>88</v>
      </c>
      <c r="K12" s="1" t="s">
        <v>137</v>
      </c>
      <c r="L12" s="1" t="s">
        <v>137</v>
      </c>
      <c r="M12" s="1" t="s">
        <v>89</v>
      </c>
      <c r="N12" s="1" t="s">
        <v>89</v>
      </c>
      <c r="O12" s="1" t="s">
        <v>90</v>
      </c>
      <c r="P12" s="1" t="s">
        <v>91</v>
      </c>
      <c r="Q12" s="1" t="s">
        <v>149</v>
      </c>
      <c r="R12" s="1" t="s">
        <v>93</v>
      </c>
      <c r="S12" s="1" t="s">
        <v>94</v>
      </c>
      <c r="T12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2021-06-21T02:07:56Z</dcterms:created>
  <dcterms:modified xsi:type="dcterms:W3CDTF">2021-06-21T02:12:07Z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27D46EA8351F4813B686F5ECC28CCC4C</vt:lpwstr>
  </property>
  <property fmtid="{D5CDD505-2E9C-101B-9397-08002B2CF9AE}" pid="3" name="KSOProductBuildVer">
    <vt:lpwstr>2052-11.1.0.10495</vt:lpwstr>
  </property>
</Properties>
</file>