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<sst xmlns="http://schemas.openxmlformats.org/spreadsheetml/2006/main" count="626" uniqueCount="227">
  <si>
    <t>去哪儿网酒店预付对账单</t>
  </si>
  <si>
    <t>供应商名称：</t>
  </si>
  <si>
    <t>趣悠游</t>
  </si>
  <si>
    <t>结算周期：</t>
  </si>
  <si>
    <t>2021-06-14至2021-06-20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</si>
  <si>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</si>
  <si>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</si>
  <si>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</si>
  <si>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</si>
  <si>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</si>
  <si>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</si>
  <si>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</si>
  <si>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</si>
  <si>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</si>
  <si>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</si>
  <si>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</si>
  <si>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</si>
  <si>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</si>
  <si>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</si>
  <si>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</si>
  <si>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¥7,842.59</t>
  </si>
  <si>
    <t>¥461.00</t>
  </si>
  <si>
    <t>¥572.59</t>
  </si>
  <si>
    <t>¥6,809.00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</si>
  <si>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</si>
  <si>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</si>
  <si>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</si>
  <si>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</si>
  <si>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</si>
  <si>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</si>
  <si>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</si>
  <si>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</si>
  <si>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</si>
  <si>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</si>
  <si>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</si>
  <si>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</si>
  <si>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</si>
  <si>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</si>
  <si>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</si>
  <si>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</si>
  <si>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</si>
  <si>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</si>
  <si>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</si>
  <si>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</si>
  <si>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</si>
  <si>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</si>
  <si>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</si>
  <si>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</si>
  <si>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</si>
  <si>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</si>
  <si>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</si>
  <si>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</si>
  <si>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</si>
  <si>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</si>
  <si>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</si>
  <si>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</si>
  <si>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</si>
  <si>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</si>
  <si>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</si>
  <si>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</si>
  <si>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</si>
  <si>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</si>
  <si>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</si>
  <si>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</si>
  <si>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</si>
  <si>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</si>
  <si>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</si>
  <si>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</si>
  <si>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</si>
  <si>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</si>
  <si>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702619484828</t>
  </si>
  <si>
    <t>2094129</t>
  </si>
  <si>
    <t>酒店预付</t>
  </si>
  <si>
    <t>否</t>
  </si>
  <si>
    <t>普通</t>
  </si>
  <si>
    <t>809159854</t>
  </si>
  <si>
    <t>澳门丽思卡尔顿酒店</t>
  </si>
  <si>
    <t>1626188</t>
  </si>
  <si>
    <t>LI/JUNRONG|ZHONG/CHUSHAN</t>
  </si>
  <si>
    <t>2021-05-01</t>
  </si>
  <si>
    <t>2021-06-13</t>
  </si>
  <si>
    <t>2021-06-14</t>
  </si>
  <si>
    <t>¥2,206.00</t>
  </si>
  <si>
    <t>¥145.00</t>
  </si>
  <si>
    <t>¥2,061.00</t>
  </si>
  <si>
    <t>premier suite</t>
  </si>
  <si>
    <t>WEBSITE</t>
  </si>
  <si>
    <t>702662167062</t>
  </si>
  <si>
    <t>2156027</t>
  </si>
  <si>
    <t>197277653</t>
  </si>
  <si>
    <t>新加坡雅诗阁乌节服务公寓 (Staycation Approved)</t>
  </si>
  <si>
    <t>WANG/YINGYING</t>
  </si>
  <si>
    <t>¥952.00</t>
  </si>
  <si>
    <t>¥71.00</t>
  </si>
  <si>
    <t>¥881.00</t>
  </si>
  <si>
    <t>Premier Studio Suite</t>
  </si>
  <si>
    <t>702651939633</t>
  </si>
  <si>
    <t>2141473</t>
  </si>
  <si>
    <t>199565084</t>
  </si>
  <si>
    <t>洛杉矶大道喜来登酒店</t>
  </si>
  <si>
    <t>WEI/LINSHAN</t>
  </si>
  <si>
    <t>2021-06-02</t>
  </si>
  <si>
    <t>¥776.59</t>
  </si>
  <si>
    <t>¥61.59</t>
  </si>
  <si>
    <t>¥715.00</t>
  </si>
  <si>
    <t>Traditional Room, Guest room, 1 King</t>
  </si>
  <si>
    <t>702665034188</t>
  </si>
  <si>
    <t>2158835</t>
  </si>
  <si>
    <t>197289815</t>
  </si>
  <si>
    <t>索菲特曼谷素坤逸酒店</t>
  </si>
  <si>
    <t>WANG/WEI</t>
  </si>
  <si>
    <t>2021-06-16</t>
  </si>
  <si>
    <t>2021-06-17</t>
  </si>
  <si>
    <t>2021-06-16 12:13:55</t>
  </si>
  <si>
    <t>Luxury King Size Bed Room</t>
  </si>
  <si>
    <t>702665564534</t>
  </si>
  <si>
    <t>2158636</t>
  </si>
  <si>
    <t>236635880</t>
  </si>
  <si>
    <t>YEHS悉尼QVB酒店</t>
  </si>
  <si>
    <t>XU/ANQI</t>
  </si>
  <si>
    <t>¥428.00</t>
  </si>
  <si>
    <t>¥40.00</t>
  </si>
  <si>
    <t>¥388.00</t>
  </si>
  <si>
    <t>standard twin room</t>
  </si>
  <si>
    <t>702657602098</t>
  </si>
  <si>
    <t>2149886</t>
  </si>
  <si>
    <t>197277581</t>
  </si>
  <si>
    <t>新加坡G酒店 (Staycation Approved)</t>
  </si>
  <si>
    <t>ZHANG/HONG</t>
  </si>
  <si>
    <t>2021-06-08</t>
  </si>
  <si>
    <t>¥493.00</t>
  </si>
  <si>
    <t>¥39.00</t>
  </si>
  <si>
    <t>¥454.00</t>
  </si>
  <si>
    <t>Hotel G Good Queen Room</t>
  </si>
  <si>
    <t>702664766204</t>
  </si>
  <si>
    <t>2157636</t>
  </si>
  <si>
    <t>197586344</t>
  </si>
  <si>
    <t>曼谷盛泰澜中央世界商业中心酒店</t>
  </si>
  <si>
    <t>WANGLONG/WANGLING|WANG/LONG</t>
  </si>
  <si>
    <t>2021-06-15</t>
  </si>
  <si>
    <t>2021-06-18</t>
  </si>
  <si>
    <t>¥1,131.00</t>
  </si>
  <si>
    <t>¥111.00</t>
  </si>
  <si>
    <t>¥1,020.00</t>
  </si>
  <si>
    <t>deluxe king bed room</t>
  </si>
  <si>
    <t>702660660337</t>
  </si>
  <si>
    <t>2154413</t>
  </si>
  <si>
    <t>221852801</t>
  </si>
  <si>
    <t>香港九龙诺富特酒店</t>
  </si>
  <si>
    <t>MA/JINGYUN|CHEN/JUNHE</t>
  </si>
  <si>
    <t>2021-06-11</t>
  </si>
  <si>
    <t>2021-06-19</t>
  </si>
  <si>
    <t>¥1,395.00</t>
  </si>
  <si>
    <t>¥105.00</t>
  </si>
  <si>
    <t>¥1,290.00</t>
  </si>
  <si>
    <t>Superior twin bed Room</t>
  </si>
  <si>
    <t>合计</t>
  </si>
  <si>
    <t/>
  </si>
  <si>
    <t>¥7,381.59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</si>
  <si>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</si>
  <si>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</si>
  <si>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</si>
  <si>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</si>
  <si>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</si>
  <si>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</si>
  <si>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</si>
  <si>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</si>
  <si>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</si>
  <si>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A210622100952481</t>
  </si>
  <si>
    <t>A210622101010481</t>
  </si>
  <si>
    <r>
      <t>总计：</t>
    </r>
    <r>
      <rPr>
        <sz val="10"/>
        <rFont val="Arial"/>
        <charset val="134"/>
      </rPr>
      <t>6809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</si>
  <si>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</si>
  <si>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</si>
  <si>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</si>
  <si>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</si>
  <si>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</si>
  <si>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</si>
  <si>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</si>
  <si>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</si>
  <si>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</si>
  <si>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</si>
  <si>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</si>
  <si>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</si>
  <si>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</si>
  <si>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</si>
  <si>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</si>
  <si>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</si>
  <si>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 JUNRONG,ZHONG CHUSHAN</t>
  </si>
  <si>
    <t>退房日周结</t>
  </si>
  <si>
    <t>2061.00</t>
  </si>
  <si>
    <t>RMB</t>
  </si>
  <si>
    <t>0</t>
  </si>
  <si>
    <t>0.00</t>
  </si>
  <si>
    <t>趣悠游国际直连</t>
  </si>
  <si>
    <t>2021-05-01 14:24:06</t>
  </si>
  <si>
    <t>广州汇登信息科技有限公司</t>
  </si>
  <si>
    <t>直采</t>
  </si>
  <si>
    <t>WEI LINSHAN</t>
  </si>
  <si>
    <t>715.00</t>
  </si>
  <si>
    <t>2021-06-02 11:15:28</t>
  </si>
  <si>
    <t>直连</t>
  </si>
  <si>
    <t>新加坡G酒店</t>
  </si>
  <si>
    <t>ZHANG HONG</t>
  </si>
  <si>
    <t>454.00</t>
  </si>
  <si>
    <t>2021-06-08 18:11:49</t>
  </si>
  <si>
    <t>MA JINGYUN,CHEN JUNHE</t>
  </si>
  <si>
    <t>1290.00</t>
  </si>
  <si>
    <t>2021-06-11 21:51:04</t>
  </si>
  <si>
    <t>新加坡雅诗阁乌节服务公寓</t>
  </si>
  <si>
    <t>WANG YINGYING</t>
  </si>
  <si>
    <t>881.00</t>
  </si>
  <si>
    <t>2021-06-13 13:30:40</t>
  </si>
  <si>
    <t>WANGLONG WANGLING,WANG LONG</t>
  </si>
  <si>
    <t>1020.00</t>
  </si>
  <si>
    <t>2021-06-15 10:18:12</t>
  </si>
  <si>
    <t>QVB 悉尼酒店</t>
  </si>
  <si>
    <t>XU ANQI</t>
  </si>
  <si>
    <t>388.00</t>
  </si>
  <si>
    <t>2021-06-16 04:09:49</t>
  </si>
  <si>
    <t>102667582082</t>
  </si>
  <si>
    <t>2162100</t>
  </si>
  <si>
    <t>天水天嘉商务酒店</t>
  </si>
  <si>
    <t>唐颖</t>
  </si>
  <si>
    <t>2021-06-18 23:08:14</t>
  </si>
  <si>
    <t>102667582082-1</t>
  </si>
  <si>
    <t>2162104</t>
  </si>
  <si>
    <t>2021-06-18 23:12:18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</si>
</sst>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8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8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81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111</v>
      </c>
      <c r="P5" s="7" t="s">
        <v>112</v>
      </c>
      <c r="Q5" s="7"/>
      <c r="R5" s="10" t="s">
        <v>21</v>
      </c>
      <c r="S5" s="11" t="s">
        <v>21</v>
      </c>
      <c r="T5" s="7" t="s">
        <v>113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111</v>
      </c>
      <c r="O6" s="7" t="s">
        <v>111</v>
      </c>
      <c r="P6" s="7" t="s">
        <v>112</v>
      </c>
      <c r="Q6" s="7"/>
      <c r="R6" s="10" t="s">
        <v>120</v>
      </c>
      <c r="S6" s="11" t="s">
        <v>19</v>
      </c>
      <c r="T6" s="7"/>
      <c r="U6" s="10" t="s">
        <v>19</v>
      </c>
      <c r="V6" s="10" t="s">
        <v>120</v>
      </c>
      <c r="W6" s="11" t="s">
        <v>121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1</v>
      </c>
      <c r="N7" s="7" t="s">
        <v>129</v>
      </c>
      <c r="O7" s="7" t="s">
        <v>111</v>
      </c>
      <c r="P7" s="7" t="s">
        <v>112</v>
      </c>
      <c r="Q7" s="7"/>
      <c r="R7" s="10" t="s">
        <v>130</v>
      </c>
      <c r="S7" s="11" t="s">
        <v>19</v>
      </c>
      <c r="T7" s="7"/>
      <c r="U7" s="10" t="s">
        <v>19</v>
      </c>
      <c r="V7" s="10" t="s">
        <v>130</v>
      </c>
      <c r="W7" s="11" t="s">
        <v>131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3</v>
      </c>
      <c r="N8" s="7" t="s">
        <v>139</v>
      </c>
      <c r="O8" s="7" t="s">
        <v>139</v>
      </c>
      <c r="P8" s="7" t="s">
        <v>140</v>
      </c>
      <c r="Q8" s="7"/>
      <c r="R8" s="10" t="s">
        <v>141</v>
      </c>
      <c r="S8" s="11" t="s">
        <v>19</v>
      </c>
      <c r="T8" s="7"/>
      <c r="U8" s="10" t="s">
        <v>19</v>
      </c>
      <c r="V8" s="10" t="s">
        <v>141</v>
      </c>
      <c r="W8" s="11" t="s">
        <v>142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5</v>
      </c>
      <c r="N9" s="7" t="s">
        <v>150</v>
      </c>
      <c r="O9" s="7" t="s">
        <v>81</v>
      </c>
      <c r="P9" s="7" t="s">
        <v>151</v>
      </c>
      <c r="Q9" s="7"/>
      <c r="R9" s="10" t="s">
        <v>152</v>
      </c>
      <c r="S9" s="11" t="s">
        <v>19</v>
      </c>
      <c r="T9" s="7"/>
      <c r="U9" s="10" t="s">
        <v>19</v>
      </c>
      <c r="V9" s="10" t="s">
        <v>152</v>
      </c>
      <c r="W9" s="11" t="s">
        <v>153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customHeight="1" spans="1:32">
      <c r="A10" s="9" t="s">
        <v>156</v>
      </c>
      <c r="B10" s="9"/>
      <c r="C10" s="9" t="s">
        <v>157</v>
      </c>
      <c r="D10" s="9"/>
      <c r="E10" s="9"/>
      <c r="F10" s="9"/>
      <c r="G10" s="9" t="s">
        <v>157</v>
      </c>
      <c r="H10" s="9" t="s">
        <v>157</v>
      </c>
      <c r="I10" s="9" t="s">
        <v>157</v>
      </c>
      <c r="J10" s="9" t="s">
        <v>157</v>
      </c>
      <c r="K10" s="9" t="s">
        <v>157</v>
      </c>
      <c r="L10" s="9" t="s">
        <v>157</v>
      </c>
      <c r="M10" s="9" t="s">
        <v>157</v>
      </c>
      <c r="N10" s="9" t="s">
        <v>157</v>
      </c>
      <c r="O10" s="9" t="s">
        <v>157</v>
      </c>
      <c r="P10" s="9" t="s">
        <v>157</v>
      </c>
      <c r="Q10" s="9"/>
      <c r="R10" s="12" t="s">
        <v>20</v>
      </c>
      <c r="S10" s="12" t="s">
        <v>21</v>
      </c>
      <c r="T10" s="9" t="s">
        <v>157</v>
      </c>
      <c r="U10" s="12"/>
      <c r="V10" s="12" t="s">
        <v>158</v>
      </c>
      <c r="W10" s="12" t="s">
        <v>22</v>
      </c>
      <c r="X10" s="12"/>
      <c r="Y10" s="12"/>
      <c r="Z10" s="12"/>
      <c r="AA10" s="9"/>
      <c r="AB10" s="12"/>
      <c r="AC10" s="9"/>
      <c r="AD10" s="9" t="s">
        <v>157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159</v>
      </c>
      <c r="B1" s="4" t="s">
        <v>160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161</v>
      </c>
      <c r="H1" s="4" t="s">
        <v>162</v>
      </c>
      <c r="I1" s="4" t="s">
        <v>13</v>
      </c>
      <c r="J1" s="4" t="s">
        <v>17</v>
      </c>
      <c r="K1" s="4" t="s">
        <v>18</v>
      </c>
      <c r="L1" s="8" t="s">
        <v>163</v>
      </c>
      <c r="M1" s="4" t="s">
        <v>164</v>
      </c>
      <c r="N1" s="4" t="s">
        <v>165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D29" sqref="D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2061</v>
      </c>
      <c r="E2" t="str">
        <f>VLOOKUP(A2,HOP!A:L,12,0)</f>
        <v>2061.00</v>
      </c>
      <c r="F2" t="str">
        <f>VLOOKUP(A2,HOP!A:C,3,0)</f>
        <v>2094129</v>
      </c>
      <c r="G2">
        <f>D2-E2</f>
        <v>0</v>
      </c>
      <c r="H2" t="str">
        <f>$H$1&amp;F2</f>
        <v>，2094129</v>
      </c>
      <c r="I2" t="str">
        <f>VLOOKUP(A2,HOP!A:T,20,0)</f>
        <v>直采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881</v>
      </c>
      <c r="E3" t="str">
        <f>VLOOKUP(A3,HOP!A:L,12,0)</f>
        <v>881.00</v>
      </c>
      <c r="F3" t="str">
        <f>VLOOKUP(A3,HOP!A:C,3,0)</f>
        <v>2156027</v>
      </c>
      <c r="G3">
        <f t="shared" ref="G3:G9" si="0">D3-E3</f>
        <v>0</v>
      </c>
      <c r="H3" t="str">
        <f t="shared" ref="H3:H9" si="1">$H$1&amp;F3</f>
        <v>，2156027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715</v>
      </c>
      <c r="E4" t="str">
        <f>VLOOKUP(A4,HOP!A:L,12,0)</f>
        <v>715.00</v>
      </c>
      <c r="F4" t="str">
        <f>VLOOKUP(A4,HOP!A:C,3,0)</f>
        <v>2141473</v>
      </c>
      <c r="G4">
        <f t="shared" si="0"/>
        <v>0</v>
      </c>
      <c r="H4" t="str">
        <f t="shared" si="1"/>
        <v>，2141473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111</v>
      </c>
      <c r="C5" s="7" t="s">
        <v>112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115</v>
      </c>
      <c r="B6" s="7" t="s">
        <v>111</v>
      </c>
      <c r="C6" s="7" t="s">
        <v>112</v>
      </c>
      <c r="D6" s="3">
        <v>388</v>
      </c>
      <c r="E6" t="str">
        <f>VLOOKUP(A6,HOP!A:L,12,0)</f>
        <v>388.00</v>
      </c>
      <c r="F6" t="str">
        <f>VLOOKUP(A6,HOP!A:C,3,0)</f>
        <v>2158636</v>
      </c>
      <c r="G6">
        <f t="shared" si="0"/>
        <v>0</v>
      </c>
      <c r="H6" t="str">
        <f t="shared" si="1"/>
        <v>，2158636</v>
      </c>
      <c r="I6" t="str">
        <f>VLOOKUP(A6,HOP!A:T,20,0)</f>
        <v>直连</v>
      </c>
    </row>
    <row r="7" ht="14.25" customHeight="1" spans="1:9">
      <c r="A7" s="6" t="s">
        <v>124</v>
      </c>
      <c r="B7" s="7" t="s">
        <v>111</v>
      </c>
      <c r="C7" s="7" t="s">
        <v>112</v>
      </c>
      <c r="D7" s="3">
        <v>454</v>
      </c>
      <c r="E7" t="str">
        <f>VLOOKUP(A7,HOP!A:L,12,0)</f>
        <v>454.00</v>
      </c>
      <c r="F7" t="str">
        <f>VLOOKUP(A7,HOP!A:C,3,0)</f>
        <v>2149886</v>
      </c>
      <c r="G7">
        <f t="shared" si="0"/>
        <v>0</v>
      </c>
      <c r="H7" t="str">
        <f t="shared" si="1"/>
        <v>，2149886</v>
      </c>
      <c r="I7" t="str">
        <f>VLOOKUP(A7,HOP!A:T,20,0)</f>
        <v>直连</v>
      </c>
    </row>
    <row r="8" ht="14.25" customHeight="1" spans="1:9">
      <c r="A8" s="6" t="s">
        <v>134</v>
      </c>
      <c r="B8" s="7" t="s">
        <v>139</v>
      </c>
      <c r="C8" s="7" t="s">
        <v>140</v>
      </c>
      <c r="D8" s="3">
        <v>1020</v>
      </c>
      <c r="E8" t="str">
        <f>VLOOKUP(A8,HOP!A:L,12,0)</f>
        <v>1020.00</v>
      </c>
      <c r="F8" t="str">
        <f>VLOOKUP(A8,HOP!A:C,3,0)</f>
        <v>2157636</v>
      </c>
      <c r="G8">
        <f t="shared" si="0"/>
        <v>0</v>
      </c>
      <c r="H8" t="str">
        <f t="shared" si="1"/>
        <v>，2157636</v>
      </c>
      <c r="I8" t="str">
        <f>VLOOKUP(A8,HOP!A:T,20,0)</f>
        <v>直连</v>
      </c>
    </row>
    <row r="9" ht="14.25" customHeight="1" spans="1:9">
      <c r="A9" s="6" t="s">
        <v>145</v>
      </c>
      <c r="B9" s="7" t="s">
        <v>81</v>
      </c>
      <c r="C9" s="7" t="s">
        <v>151</v>
      </c>
      <c r="D9" s="3">
        <v>1290</v>
      </c>
      <c r="E9" t="str">
        <f>VLOOKUP(A9,HOP!A:L,12,0)</f>
        <v>1290.00</v>
      </c>
      <c r="F9" t="str">
        <f>VLOOKUP(A9,HOP!A:C,3,0)</f>
        <v>2154413</v>
      </c>
      <c r="G9">
        <f t="shared" si="0"/>
        <v>0</v>
      </c>
      <c r="H9" t="str">
        <f t="shared" si="1"/>
        <v>，2154413</v>
      </c>
      <c r="I9" t="str">
        <f>VLOOKUP(A9,HOP!A:T,20,0)</f>
        <v>直连</v>
      </c>
    </row>
    <row r="11" spans="4:4">
      <c r="D11" s="3">
        <f>SUM(D2:D10)</f>
        <v>6809</v>
      </c>
    </row>
    <row r="14" spans="1:2">
      <c r="A14" t="s">
        <v>168</v>
      </c>
      <c r="B14">
        <v>2061</v>
      </c>
    </row>
    <row r="15" spans="1:2">
      <c r="A15" t="s">
        <v>169</v>
      </c>
      <c r="B15">
        <v>4748</v>
      </c>
    </row>
    <row r="16" spans="1:2">
      <c r="A16" s="5" t="s">
        <v>170</v>
      </c>
      <c r="B16">
        <f>SUBTOTAL(9,B14:B15)</f>
        <v>6809</v>
      </c>
    </row>
  </sheetData>
  <autoFilter ref="A1:I9">
    <filterColumn colId="3">
      <filters>
        <filter val="388.00"/>
        <filter val="454.00"/>
        <filter val="715.00"/>
        <filter val="881.00"/>
        <filter val="1,020.00"/>
        <filter val="2,061.00"/>
        <filter val="1,29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</v>
      </c>
      <c r="B1" s="2" t="s">
        <v>172</v>
      </c>
      <c r="C1" s="2" t="s">
        <v>173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1" t="s">
        <v>70</v>
      </c>
      <c r="B2" s="1" t="s">
        <v>79</v>
      </c>
      <c r="C2" s="1" t="s">
        <v>71</v>
      </c>
      <c r="D2" s="1" t="s">
        <v>76</v>
      </c>
      <c r="E2" s="1" t="s">
        <v>187</v>
      </c>
      <c r="F2" s="1" t="s">
        <v>80</v>
      </c>
      <c r="G2" s="1" t="s">
        <v>81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73</v>
      </c>
      <c r="S2" s="1" t="s">
        <v>195</v>
      </c>
      <c r="T2" s="1" t="s">
        <v>196</v>
      </c>
    </row>
    <row r="3" s="1" customFormat="1" spans="1:20">
      <c r="A3" s="1" t="s">
        <v>96</v>
      </c>
      <c r="B3" s="1" t="s">
        <v>101</v>
      </c>
      <c r="C3" s="1" t="s">
        <v>97</v>
      </c>
      <c r="D3" s="1" t="s">
        <v>99</v>
      </c>
      <c r="E3" s="1" t="s">
        <v>197</v>
      </c>
      <c r="F3" s="1" t="s">
        <v>80</v>
      </c>
      <c r="G3" s="1" t="s">
        <v>81</v>
      </c>
      <c r="H3" s="1" t="s">
        <v>188</v>
      </c>
      <c r="I3" s="1" t="s">
        <v>198</v>
      </c>
      <c r="J3" s="1" t="s">
        <v>190</v>
      </c>
      <c r="K3" s="1" t="s">
        <v>198</v>
      </c>
      <c r="L3" s="1" t="s">
        <v>198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199</v>
      </c>
      <c r="R3" s="1" t="s">
        <v>73</v>
      </c>
      <c r="S3" s="1" t="s">
        <v>195</v>
      </c>
      <c r="T3" s="1" t="s">
        <v>200</v>
      </c>
    </row>
    <row r="4" s="1" customFormat="1" spans="1:20">
      <c r="A4" s="1" t="s">
        <v>124</v>
      </c>
      <c r="B4" s="1" t="s">
        <v>129</v>
      </c>
      <c r="C4" s="1" t="s">
        <v>125</v>
      </c>
      <c r="D4" s="1" t="s">
        <v>201</v>
      </c>
      <c r="E4" s="1" t="s">
        <v>202</v>
      </c>
      <c r="F4" s="1" t="s">
        <v>111</v>
      </c>
      <c r="G4" s="1" t="s">
        <v>112</v>
      </c>
      <c r="H4" s="1" t="s">
        <v>188</v>
      </c>
      <c r="I4" s="1" t="s">
        <v>203</v>
      </c>
      <c r="J4" s="1" t="s">
        <v>190</v>
      </c>
      <c r="K4" s="1" t="s">
        <v>203</v>
      </c>
      <c r="L4" s="1" t="s">
        <v>203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204</v>
      </c>
      <c r="R4" s="1" t="s">
        <v>73</v>
      </c>
      <c r="S4" s="1" t="s">
        <v>195</v>
      </c>
      <c r="T4" s="1" t="s">
        <v>200</v>
      </c>
    </row>
    <row r="5" s="1" customFormat="1" spans="1:20">
      <c r="A5" s="1" t="s">
        <v>145</v>
      </c>
      <c r="B5" s="1" t="s">
        <v>150</v>
      </c>
      <c r="C5" s="1" t="s">
        <v>146</v>
      </c>
      <c r="D5" s="1" t="s">
        <v>148</v>
      </c>
      <c r="E5" s="1" t="s">
        <v>205</v>
      </c>
      <c r="F5" s="1" t="s">
        <v>81</v>
      </c>
      <c r="G5" s="1" t="s">
        <v>151</v>
      </c>
      <c r="H5" s="1" t="s">
        <v>188</v>
      </c>
      <c r="I5" s="1" t="s">
        <v>206</v>
      </c>
      <c r="J5" s="1" t="s">
        <v>190</v>
      </c>
      <c r="K5" s="1" t="s">
        <v>206</v>
      </c>
      <c r="L5" s="1" t="s">
        <v>206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207</v>
      </c>
      <c r="R5" s="1" t="s">
        <v>73</v>
      </c>
      <c r="S5" s="1" t="s">
        <v>195</v>
      </c>
      <c r="T5" s="1" t="s">
        <v>200</v>
      </c>
    </row>
    <row r="6" s="1" customFormat="1" spans="1:20">
      <c r="A6" s="1" t="s">
        <v>87</v>
      </c>
      <c r="B6" s="1" t="s">
        <v>80</v>
      </c>
      <c r="C6" s="1" t="s">
        <v>88</v>
      </c>
      <c r="D6" s="1" t="s">
        <v>208</v>
      </c>
      <c r="E6" s="1" t="s">
        <v>209</v>
      </c>
      <c r="F6" s="1" t="s">
        <v>80</v>
      </c>
      <c r="G6" s="1" t="s">
        <v>81</v>
      </c>
      <c r="H6" s="1" t="s">
        <v>188</v>
      </c>
      <c r="I6" s="1" t="s">
        <v>210</v>
      </c>
      <c r="J6" s="1" t="s">
        <v>190</v>
      </c>
      <c r="K6" s="1" t="s">
        <v>210</v>
      </c>
      <c r="L6" s="1" t="s">
        <v>210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211</v>
      </c>
      <c r="R6" s="1" t="s">
        <v>73</v>
      </c>
      <c r="S6" s="1" t="s">
        <v>195</v>
      </c>
      <c r="T6" s="1" t="s">
        <v>200</v>
      </c>
    </row>
    <row r="7" s="1" customFormat="1" spans="1:20">
      <c r="A7" s="1" t="s">
        <v>134</v>
      </c>
      <c r="B7" s="1" t="s">
        <v>139</v>
      </c>
      <c r="C7" s="1" t="s">
        <v>135</v>
      </c>
      <c r="D7" s="1" t="s">
        <v>137</v>
      </c>
      <c r="E7" s="1" t="s">
        <v>212</v>
      </c>
      <c r="F7" s="1" t="s">
        <v>139</v>
      </c>
      <c r="G7" s="1" t="s">
        <v>140</v>
      </c>
      <c r="H7" s="1" t="s">
        <v>188</v>
      </c>
      <c r="I7" s="1" t="s">
        <v>213</v>
      </c>
      <c r="J7" s="1" t="s">
        <v>190</v>
      </c>
      <c r="K7" s="1" t="s">
        <v>213</v>
      </c>
      <c r="L7" s="1" t="s">
        <v>213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214</v>
      </c>
      <c r="R7" s="1" t="s">
        <v>73</v>
      </c>
      <c r="S7" s="1" t="s">
        <v>195</v>
      </c>
      <c r="T7" s="1" t="s">
        <v>200</v>
      </c>
    </row>
    <row r="8" s="1" customFormat="1" spans="1:20">
      <c r="A8" s="1" t="s">
        <v>115</v>
      </c>
      <c r="B8" s="1" t="s">
        <v>111</v>
      </c>
      <c r="C8" s="1" t="s">
        <v>116</v>
      </c>
      <c r="D8" s="1" t="s">
        <v>215</v>
      </c>
      <c r="E8" s="1" t="s">
        <v>216</v>
      </c>
      <c r="F8" s="1" t="s">
        <v>111</v>
      </c>
      <c r="G8" s="1" t="s">
        <v>112</v>
      </c>
      <c r="H8" s="1" t="s">
        <v>188</v>
      </c>
      <c r="I8" s="1" t="s">
        <v>217</v>
      </c>
      <c r="J8" s="1" t="s">
        <v>190</v>
      </c>
      <c r="K8" s="1" t="s">
        <v>217</v>
      </c>
      <c r="L8" s="1" t="s">
        <v>217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218</v>
      </c>
      <c r="R8" s="1" t="s">
        <v>73</v>
      </c>
      <c r="S8" s="1" t="s">
        <v>195</v>
      </c>
      <c r="T8" s="1" t="s">
        <v>200</v>
      </c>
    </row>
    <row r="9" s="1" customFormat="1" spans="1:20">
      <c r="A9" s="1" t="s">
        <v>219</v>
      </c>
      <c r="B9" s="1" t="s">
        <v>140</v>
      </c>
      <c r="C9" s="1" t="s">
        <v>220</v>
      </c>
      <c r="D9" s="1" t="s">
        <v>221</v>
      </c>
      <c r="E9" s="1" t="s">
        <v>222</v>
      </c>
      <c r="F9" s="1" t="s">
        <v>140</v>
      </c>
      <c r="G9" s="1" t="s">
        <v>151</v>
      </c>
      <c r="H9" s="1" t="s">
        <v>188</v>
      </c>
      <c r="I9" s="1" t="s">
        <v>192</v>
      </c>
      <c r="J9" s="1" t="s">
        <v>190</v>
      </c>
      <c r="K9" s="1" t="s">
        <v>192</v>
      </c>
      <c r="L9" s="1" t="s">
        <v>192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223</v>
      </c>
      <c r="R9" s="1" t="s">
        <v>73</v>
      </c>
      <c r="S9" s="1" t="s">
        <v>195</v>
      </c>
      <c r="T9" s="1" t="s">
        <v>200</v>
      </c>
    </row>
    <row r="10" s="1" customFormat="1" spans="1:20">
      <c r="A10" s="1" t="s">
        <v>224</v>
      </c>
      <c r="B10" s="1" t="s">
        <v>140</v>
      </c>
      <c r="C10" s="1" t="s">
        <v>225</v>
      </c>
      <c r="D10" s="1" t="s">
        <v>221</v>
      </c>
      <c r="E10" s="1" t="s">
        <v>222</v>
      </c>
      <c r="F10" s="1" t="s">
        <v>140</v>
      </c>
      <c r="G10" s="1" t="s">
        <v>151</v>
      </c>
      <c r="H10" s="1" t="s">
        <v>188</v>
      </c>
      <c r="I10" s="1" t="s">
        <v>192</v>
      </c>
      <c r="J10" s="1" t="s">
        <v>190</v>
      </c>
      <c r="K10" s="1" t="s">
        <v>192</v>
      </c>
      <c r="L10" s="1" t="s">
        <v>192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226</v>
      </c>
      <c r="R10" s="1" t="s">
        <v>73</v>
      </c>
      <c r="S10" s="1" t="s">
        <v>195</v>
      </c>
      <c r="T10" s="1" t="s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05477217F012478889525922BB369340</vt:lpwstr>
  </property>
</Properties>
</file>