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<sst xmlns="http://schemas.openxmlformats.org/spreadsheetml/2006/main" count="192" uniqueCount="98">
  <si>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</si>
  <si>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</si>
  <si>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</si>
  <si>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</si>
  <si>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</si>
  <si>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</si>
  <si>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</si>
  <si>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</si>
  <si>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</si>
  <si>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</si>
  <si>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</si>
  <si>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</si>
  <si>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</si>
  <si>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</si>
  <si>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</si>
  <si>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</si>
  <si>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</si>
  <si>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</si>
  <si>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</si>
  <si>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</si>
  <si>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</si>
  <si>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</si>
  <si>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</si>
  <si>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</si>
  <si>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</si>
  <si>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</si>
  <si>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[香港]香港湾仔八十八酒店(Wanchai 88 Hotel)(25062463)</t>
  </si>
  <si>
    <t>88高级双床房&lt;内宾&gt;&lt;双人入住&gt;&lt;预付&gt;&lt;无早&gt;</t>
  </si>
  <si>
    <t>CNY</t>
  </si>
  <si>
    <t>Mu/Chunyan</t>
  </si>
  <si>
    <t>CA363210625CNY</t>
  </si>
  <si>
    <t>未提现</t>
  </si>
  <si>
    <t>携程开票</t>
  </si>
  <si>
    <t>[东莞]东莞汇华花园酒店(10109417)</t>
  </si>
  <si>
    <t>高级单人房&lt;双人入住&gt;&lt;内宾&gt;&lt;预付&gt;&lt;双早&gt;</t>
  </si>
  <si>
    <t>朱世云</t>
  </si>
  <si>
    <t>[成都]7天连锁酒店(成都玉双路地铁站店)(69319775)</t>
  </si>
  <si>
    <t>精选大床房&lt;内宾&gt;&lt;双人入住&gt;&lt;预付&gt;&lt;无早&gt;</t>
  </si>
  <si>
    <t>韩建鹏</t>
  </si>
  <si>
    <t>[淮安]淮安富力万达嘉华酒店(68299716)</t>
  </si>
  <si>
    <t>豪华大床房&lt;双人入住&gt;&lt;内宾&gt;&lt;预付&gt;&lt;无早&gt;</t>
  </si>
  <si>
    <t>王玉瑶</t>
  </si>
  <si>
    <t>[张家口]派酒店(张家口市政府火车站店)(67323356)</t>
  </si>
  <si>
    <t>商务双床房&lt;双人入住&gt;&lt;内宾&gt;&lt;预付&gt;&lt;无早&gt;</t>
  </si>
  <si>
    <t>黄贺伟</t>
  </si>
  <si>
    <t>，</t>
  </si>
  <si>
    <t>A210625094016481</t>
  </si>
  <si>
    <t>CNY / HKD 当前参考汇率: 1.199931054</t>
  </si>
  <si>
    <t>总计：1726.06 CNY/
2071.15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</si>
  <si>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</si>
  <si>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</si>
  <si>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</si>
  <si>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</si>
  <si>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</si>
  <si>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</si>
  <si>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</si>
  <si>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</si>
  <si>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</si>
  <si>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</si>
  <si>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</si>
  <si>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</si>
  <si>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</si>
  <si>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</si>
  <si>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</si>
  <si>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</si>
  <si>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</si>
  <si>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2021-06-09</t>
  </si>
  <si>
    <t>2151429</t>
  </si>
  <si>
    <t>派酒店(张家口火车南站店)</t>
  </si>
  <si>
    <t>2021-06-10</t>
  </si>
  <si>
    <t>退房日周结</t>
  </si>
  <si>
    <t>127.05</t>
  </si>
  <si>
    <t>RMB</t>
  </si>
  <si>
    <t>0</t>
  </si>
  <si>
    <t>0.00</t>
  </si>
  <si>
    <t>携程国内直连(DD)</t>
  </si>
  <si>
    <t>2021-06-09 19:00:30</t>
  </si>
  <si>
    <t>否</t>
  </si>
  <si>
    <t>汇智国际旅游发展有限公司</t>
  </si>
  <si>
    <t>直连</t>
  </si>
  <si>
    <t>2150996</t>
  </si>
  <si>
    <t>淮安富力万达嘉华酒店</t>
  </si>
  <si>
    <t>534.19</t>
  </si>
  <si>
    <t>2021-06-09 14:06:45</t>
  </si>
  <si>
    <t>2150723</t>
  </si>
  <si>
    <t>7天连锁酒店（成都玉双路地铁站店）</t>
  </si>
  <si>
    <t>155.12</t>
  </si>
  <si>
    <t>2021-06-09 10:50:47</t>
  </si>
  <si>
    <t>2150586</t>
  </si>
  <si>
    <t>东莞汇华花园酒店</t>
  </si>
  <si>
    <t>287.74</t>
  </si>
  <si>
    <t>2021-06-09 08:52:24</t>
  </si>
  <si>
    <t>2021-06-08</t>
  </si>
  <si>
    <t>2149482</t>
  </si>
  <si>
    <t>香港湾仔八十八酒店</t>
  </si>
  <si>
    <t>Mu Chunyan</t>
  </si>
  <si>
    <t>621.96</t>
  </si>
  <si>
    <t>2021-06-08 13:17:16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</si>
</sst>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1" fillId="4" borderId="1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15542129258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44355</v>
      </c>
      <c r="G2" s="5">
        <v>44357</v>
      </c>
      <c r="H2" s="4">
        <v>1</v>
      </c>
      <c r="I2" s="4">
        <v>2</v>
      </c>
      <c r="J2" s="4">
        <v>2</v>
      </c>
      <c r="K2" s="4" t="s">
        <v>28</v>
      </c>
      <c r="L2" s="4">
        <v>621.96</v>
      </c>
      <c r="M2" s="4">
        <v>621.96</v>
      </c>
      <c r="N2" s="4" t="s">
        <v>29</v>
      </c>
      <c r="O2" s="4" t="s">
        <v>30</v>
      </c>
      <c r="P2" s="4" t="s">
        <v>31</v>
      </c>
      <c r="Q2" s="4">
        <v>0</v>
      </c>
      <c r="R2" s="6">
        <v>44355</v>
      </c>
      <c r="S2" s="5">
        <v>44372</v>
      </c>
      <c r="T2" s="4" t="s">
        <v>32</v>
      </c>
      <c r="U2" s="4">
        <v>621.96</v>
      </c>
      <c r="V2" s="4">
        <v>0</v>
      </c>
      <c r="W2" s="4">
        <v>0</v>
      </c>
      <c r="X2" s="4">
        <v>2149482</v>
      </c>
    </row>
    <row r="3" s="4" customFormat="1" spans="1:23">
      <c r="A3" s="4">
        <v>15543884574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44356</v>
      </c>
      <c r="G3" s="5">
        <v>44357</v>
      </c>
      <c r="H3" s="4">
        <v>1</v>
      </c>
      <c r="I3" s="4">
        <v>1</v>
      </c>
      <c r="J3" s="4">
        <v>1</v>
      </c>
      <c r="K3" s="4" t="s">
        <v>28</v>
      </c>
      <c r="L3" s="4">
        <v>287.74</v>
      </c>
      <c r="M3" s="4">
        <v>287.74</v>
      </c>
      <c r="N3" s="4" t="s">
        <v>35</v>
      </c>
      <c r="O3" s="4" t="s">
        <v>30</v>
      </c>
      <c r="P3" s="4" t="s">
        <v>31</v>
      </c>
      <c r="Q3" s="4">
        <v>0</v>
      </c>
      <c r="R3" s="6">
        <v>44356</v>
      </c>
      <c r="S3" s="5">
        <v>44372</v>
      </c>
      <c r="T3" s="4" t="s">
        <v>32</v>
      </c>
      <c r="U3" s="4">
        <v>287.74</v>
      </c>
      <c r="V3" s="4">
        <v>0</v>
      </c>
      <c r="W3" s="4">
        <v>0</v>
      </c>
    </row>
    <row r="4" s="4" customFormat="1" spans="1:24">
      <c r="A4" s="4">
        <v>15544082529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44356</v>
      </c>
      <c r="G4" s="5">
        <v>44357</v>
      </c>
      <c r="H4" s="4">
        <v>1</v>
      </c>
      <c r="I4" s="4">
        <v>1</v>
      </c>
      <c r="J4" s="4">
        <v>1</v>
      </c>
      <c r="K4" s="4" t="s">
        <v>28</v>
      </c>
      <c r="L4" s="4">
        <v>155.12</v>
      </c>
      <c r="M4" s="4">
        <v>155.12</v>
      </c>
      <c r="N4" s="4" t="s">
        <v>38</v>
      </c>
      <c r="O4" s="4" t="s">
        <v>30</v>
      </c>
      <c r="P4" s="4" t="s">
        <v>31</v>
      </c>
      <c r="Q4" s="4">
        <v>0</v>
      </c>
      <c r="R4" s="6">
        <v>44356</v>
      </c>
      <c r="S4" s="5">
        <v>44372</v>
      </c>
      <c r="T4" s="4" t="s">
        <v>32</v>
      </c>
      <c r="U4" s="4">
        <v>155.12</v>
      </c>
      <c r="V4" s="4">
        <v>0</v>
      </c>
      <c r="W4" s="4">
        <v>0</v>
      </c>
      <c r="X4" s="4">
        <v>2150723</v>
      </c>
    </row>
    <row r="5" s="4" customFormat="1" spans="1:24">
      <c r="A5" s="4">
        <v>15544558804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44356</v>
      </c>
      <c r="G5" s="5">
        <v>44357</v>
      </c>
      <c r="H5" s="4">
        <v>1</v>
      </c>
      <c r="I5" s="4">
        <v>1</v>
      </c>
      <c r="J5" s="4">
        <v>1</v>
      </c>
      <c r="K5" s="4" t="s">
        <v>28</v>
      </c>
      <c r="L5" s="4">
        <v>534.19</v>
      </c>
      <c r="M5" s="4">
        <v>534.19</v>
      </c>
      <c r="N5" s="4" t="s">
        <v>41</v>
      </c>
      <c r="O5" s="4" t="s">
        <v>30</v>
      </c>
      <c r="P5" s="4" t="s">
        <v>31</v>
      </c>
      <c r="Q5" s="4">
        <v>0</v>
      </c>
      <c r="R5" s="6">
        <v>44356</v>
      </c>
      <c r="S5" s="5">
        <v>44372</v>
      </c>
      <c r="T5" s="4" t="s">
        <v>32</v>
      </c>
      <c r="U5" s="4">
        <v>534.19</v>
      </c>
      <c r="V5" s="4">
        <v>0</v>
      </c>
      <c r="W5" s="4">
        <v>0</v>
      </c>
      <c r="X5" s="4">
        <v>2150996</v>
      </c>
    </row>
    <row r="6" s="4" customFormat="1" spans="1:24">
      <c r="A6" s="4">
        <v>15545255052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44356</v>
      </c>
      <c r="G6" s="5">
        <v>44357</v>
      </c>
      <c r="H6" s="4">
        <v>1</v>
      </c>
      <c r="I6" s="4">
        <v>1</v>
      </c>
      <c r="J6" s="4">
        <v>1</v>
      </c>
      <c r="K6" s="4" t="s">
        <v>28</v>
      </c>
      <c r="L6" s="4">
        <v>127.05</v>
      </c>
      <c r="M6" s="4">
        <v>127.05</v>
      </c>
      <c r="N6" s="4" t="s">
        <v>44</v>
      </c>
      <c r="O6" s="4" t="s">
        <v>30</v>
      </c>
      <c r="P6" s="4" t="s">
        <v>31</v>
      </c>
      <c r="Q6" s="4">
        <v>0</v>
      </c>
      <c r="R6" s="6">
        <v>44356</v>
      </c>
      <c r="S6" s="5">
        <v>44372</v>
      </c>
      <c r="T6" s="4" t="s">
        <v>32</v>
      </c>
      <c r="U6" s="4">
        <v>127.05</v>
      </c>
      <c r="V6" s="4">
        <v>0</v>
      </c>
      <c r="W6" s="4">
        <v>0</v>
      </c>
      <c r="X6" s="4">
        <v>2151429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21" sqref="I21"/>
    </sheetView>
  </sheetViews>
  <sheetFormatPr defaultColWidth="9" defaultRowHeight="13.5"/>
  <cols>
    <col min="1" max="1" width="14.5" style="4" customWidth="1"/>
    <col min="2" max="2" width="9.375" style="4"/>
    <col min="3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15542129258</v>
      </c>
      <c r="B2" s="5">
        <v>44355</v>
      </c>
      <c r="C2" s="5">
        <v>44357</v>
      </c>
      <c r="D2" s="4">
        <v>621.96</v>
      </c>
      <c r="E2" s="4" t="str">
        <f>VLOOKUP(A2,HOP!A:L,12,0)</f>
        <v>621.96</v>
      </c>
      <c r="F2" s="4" t="str">
        <f>VLOOKUP(A2,HOP!A:C,3,0)</f>
        <v>2149482</v>
      </c>
      <c r="G2" s="4">
        <f>D2-E2</f>
        <v>0</v>
      </c>
      <c r="H2" s="4" t="str">
        <f>$H$1&amp;F2</f>
        <v>，2149482</v>
      </c>
      <c r="I2" s="4" t="str">
        <f>VLOOKUP(A2,HOP!A:T,20,0)</f>
        <v>直连</v>
      </c>
    </row>
    <row r="3" s="4" customFormat="1" spans="1:9">
      <c r="A3" s="4">
        <v>15543884574</v>
      </c>
      <c r="B3" s="5">
        <v>44356</v>
      </c>
      <c r="C3" s="5">
        <v>44357</v>
      </c>
      <c r="D3" s="4">
        <v>287.74</v>
      </c>
      <c r="E3" s="4" t="str">
        <f>VLOOKUP(A3,HOP!A:L,12,0)</f>
        <v>287.74</v>
      </c>
      <c r="F3" s="4" t="str">
        <f>VLOOKUP(A3,HOP!A:C,3,0)</f>
        <v>2150586</v>
      </c>
      <c r="G3" s="4">
        <f>D3-E3</f>
        <v>0</v>
      </c>
      <c r="H3" s="4" t="str">
        <f>$H$1&amp;F3</f>
        <v>，2150586</v>
      </c>
      <c r="I3" s="4" t="str">
        <f>VLOOKUP(A3,HOP!A:T,20,0)</f>
        <v>直连</v>
      </c>
    </row>
    <row r="4" s="4" customFormat="1" spans="1:9">
      <c r="A4" s="4">
        <v>15544082529</v>
      </c>
      <c r="B4" s="5">
        <v>44356</v>
      </c>
      <c r="C4" s="5">
        <v>44357</v>
      </c>
      <c r="D4" s="4">
        <v>155.12</v>
      </c>
      <c r="E4" s="4" t="str">
        <f>VLOOKUP(A4,HOP!A:L,12,0)</f>
        <v>155.12</v>
      </c>
      <c r="F4" s="4" t="str">
        <f>VLOOKUP(A4,HOP!A:C,3,0)</f>
        <v>2150723</v>
      </c>
      <c r="G4" s="4">
        <f>D4-E4</f>
        <v>0</v>
      </c>
      <c r="H4" s="4" t="str">
        <f>$H$1&amp;F4</f>
        <v>，2150723</v>
      </c>
      <c r="I4" s="4" t="str">
        <f>VLOOKUP(A4,HOP!A:T,20,0)</f>
        <v>直连</v>
      </c>
    </row>
    <row r="5" s="4" customFormat="1" spans="1:9">
      <c r="A5" s="4">
        <v>15544558804</v>
      </c>
      <c r="B5" s="5">
        <v>44356</v>
      </c>
      <c r="C5" s="5">
        <v>44357</v>
      </c>
      <c r="D5" s="4">
        <v>534.19</v>
      </c>
      <c r="E5" s="4" t="str">
        <f>VLOOKUP(A5,HOP!A:L,12,0)</f>
        <v>534.19</v>
      </c>
      <c r="F5" s="4" t="str">
        <f>VLOOKUP(A5,HOP!A:C,3,0)</f>
        <v>2150996</v>
      </c>
      <c r="G5" s="4">
        <f>D5-E5</f>
        <v>0</v>
      </c>
      <c r="H5" s="4" t="str">
        <f>$H$1&amp;F5</f>
        <v>，2150996</v>
      </c>
      <c r="I5" s="4" t="str">
        <f>VLOOKUP(A5,HOP!A:T,20,0)</f>
        <v>直连</v>
      </c>
    </row>
    <row r="6" s="4" customFormat="1" spans="1:9">
      <c r="A6" s="4">
        <v>15545255052</v>
      </c>
      <c r="B6" s="5">
        <v>44356</v>
      </c>
      <c r="C6" s="5">
        <v>44357</v>
      </c>
      <c r="D6" s="4">
        <v>127.05</v>
      </c>
      <c r="E6" s="4" t="str">
        <f>VLOOKUP(A6,HOP!A:L,12,0)</f>
        <v>127.05</v>
      </c>
      <c r="F6" s="4" t="str">
        <f>VLOOKUP(A6,HOP!A:C,3,0)</f>
        <v>2151429</v>
      </c>
      <c r="G6" s="4">
        <f>D6-E6</f>
        <v>0</v>
      </c>
      <c r="H6" s="4" t="str">
        <f>$H$1&amp;F6</f>
        <v>，2151429</v>
      </c>
      <c r="I6" s="4" t="str">
        <f>VLOOKUP(A6,HOP!A:T,20,0)</f>
        <v>直连</v>
      </c>
    </row>
    <row r="8" spans="4:4">
      <c r="D8" s="4">
        <f>SUM(D2:D7)</f>
        <v>1726.06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15545255052</v>
      </c>
      <c r="B2" s="1" t="s">
        <v>66</v>
      </c>
      <c r="C2" s="1" t="s">
        <v>67</v>
      </c>
      <c r="D2" s="1" t="s">
        <v>68</v>
      </c>
      <c r="E2" s="1" t="s">
        <v>44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  <row r="3" s="1" customFormat="1" spans="1:20">
      <c r="A3" s="3">
        <v>15544558804</v>
      </c>
      <c r="B3" s="1" t="s">
        <v>66</v>
      </c>
      <c r="C3" s="1" t="s">
        <v>80</v>
      </c>
      <c r="D3" s="1" t="s">
        <v>81</v>
      </c>
      <c r="E3" s="1" t="s">
        <v>41</v>
      </c>
      <c r="F3" s="1" t="s">
        <v>66</v>
      </c>
      <c r="G3" s="1" t="s">
        <v>69</v>
      </c>
      <c r="H3" s="1" t="s">
        <v>70</v>
      </c>
      <c r="I3" s="1" t="s">
        <v>82</v>
      </c>
      <c r="J3" s="1" t="s">
        <v>72</v>
      </c>
      <c r="K3" s="1" t="s">
        <v>82</v>
      </c>
      <c r="L3" s="1" t="s">
        <v>82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83</v>
      </c>
      <c r="R3" s="1" t="s">
        <v>77</v>
      </c>
      <c r="S3" s="1" t="s">
        <v>78</v>
      </c>
      <c r="T3" s="1" t="s">
        <v>79</v>
      </c>
    </row>
    <row r="4" s="1" customFormat="1" spans="1:20">
      <c r="A4" s="3">
        <v>15544082529</v>
      </c>
      <c r="B4" s="1" t="s">
        <v>66</v>
      </c>
      <c r="C4" s="1" t="s">
        <v>84</v>
      </c>
      <c r="D4" s="1" t="s">
        <v>85</v>
      </c>
      <c r="E4" s="1" t="s">
        <v>38</v>
      </c>
      <c r="F4" s="1" t="s">
        <v>66</v>
      </c>
      <c r="G4" s="1" t="s">
        <v>69</v>
      </c>
      <c r="H4" s="1" t="s">
        <v>70</v>
      </c>
      <c r="I4" s="1" t="s">
        <v>86</v>
      </c>
      <c r="J4" s="1" t="s">
        <v>72</v>
      </c>
      <c r="K4" s="1" t="s">
        <v>86</v>
      </c>
      <c r="L4" s="1" t="s">
        <v>86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87</v>
      </c>
      <c r="R4" s="1" t="s">
        <v>77</v>
      </c>
      <c r="S4" s="1" t="s">
        <v>78</v>
      </c>
      <c r="T4" s="1" t="s">
        <v>79</v>
      </c>
    </row>
    <row r="5" s="1" customFormat="1" spans="1:20">
      <c r="A5" s="3">
        <v>15543884574</v>
      </c>
      <c r="B5" s="1" t="s">
        <v>66</v>
      </c>
      <c r="C5" s="1" t="s">
        <v>88</v>
      </c>
      <c r="D5" s="1" t="s">
        <v>89</v>
      </c>
      <c r="E5" s="1" t="s">
        <v>35</v>
      </c>
      <c r="F5" s="1" t="s">
        <v>66</v>
      </c>
      <c r="G5" s="1" t="s">
        <v>69</v>
      </c>
      <c r="H5" s="1" t="s">
        <v>70</v>
      </c>
      <c r="I5" s="1" t="s">
        <v>90</v>
      </c>
      <c r="J5" s="1" t="s">
        <v>72</v>
      </c>
      <c r="K5" s="1" t="s">
        <v>90</v>
      </c>
      <c r="L5" s="1" t="s">
        <v>90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91</v>
      </c>
      <c r="R5" s="1" t="s">
        <v>77</v>
      </c>
      <c r="S5" s="1" t="s">
        <v>78</v>
      </c>
      <c r="T5" s="1" t="s">
        <v>79</v>
      </c>
    </row>
    <row r="6" s="1" customFormat="1" spans="1:20">
      <c r="A6" s="3">
        <v>15542129258</v>
      </c>
      <c r="B6" s="1" t="s">
        <v>92</v>
      </c>
      <c r="C6" s="1" t="s">
        <v>93</v>
      </c>
      <c r="D6" s="1" t="s">
        <v>94</v>
      </c>
      <c r="E6" s="1" t="s">
        <v>95</v>
      </c>
      <c r="F6" s="1" t="s">
        <v>92</v>
      </c>
      <c r="G6" s="1" t="s">
        <v>69</v>
      </c>
      <c r="H6" s="1" t="s">
        <v>70</v>
      </c>
      <c r="I6" s="1" t="s">
        <v>96</v>
      </c>
      <c r="J6" s="1" t="s">
        <v>72</v>
      </c>
      <c r="K6" s="1" t="s">
        <v>96</v>
      </c>
      <c r="L6" s="1" t="s">
        <v>96</v>
      </c>
      <c r="M6" s="1" t="s">
        <v>73</v>
      </c>
      <c r="N6" s="1" t="s">
        <v>73</v>
      </c>
      <c r="O6" s="1" t="s">
        <v>74</v>
      </c>
      <c r="P6" s="1" t="s">
        <v>75</v>
      </c>
      <c r="Q6" s="1" t="s">
        <v>97</v>
      </c>
      <c r="R6" s="1" t="s">
        <v>77</v>
      </c>
      <c r="S6" s="1" t="s">
        <v>78</v>
      </c>
      <c r="T6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2021-06-25T01:26:32Z</dcterms:created>
  <dcterms:modified xsi:type="dcterms:W3CDTF">2021-06-25T01:41:54Z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75B99FA4AD9C45DC9333C7B5CC50F7C0</vt:lpwstr>
  </property>
  <property fmtid="{D5CDD505-2E9C-101B-9397-08002B2CF9AE}" pid="3" name="KSOProductBuildVer">
    <vt:lpwstr>2052-11.1.0.10495</vt:lpwstr>
  </property>
</Properties>
</file>