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<sst xmlns="http://schemas.openxmlformats.org/spreadsheetml/2006/main" count="500" uniqueCount="193">
  <si>
    <t>去哪儿网酒店预付对账单</t>
  </si>
  <si>
    <t>供应商名称：</t>
  </si>
  <si>
    <t>港丰国际</t>
  </si>
  <si>
    <t>结算周期：</t>
  </si>
  <si>
    <t>2021-06-21至2021-06-27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</si>
  <si>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</si>
  <si>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</si>
  <si>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</si>
  <si>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</si>
  <si>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</si>
  <si>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</si>
  <si>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</si>
  <si>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</si>
  <si>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</si>
  <si>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</si>
  <si>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</si>
  <si>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</si>
  <si>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</si>
  <si>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</si>
  <si>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</si>
  <si>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¥5,882.00</t>
  </si>
  <si>
    <t>¥615.00</t>
  </si>
  <si>
    <t>¥5,267.00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</si>
  <si>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</si>
  <si>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</si>
  <si>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</si>
  <si>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</si>
  <si>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</si>
  <si>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</si>
  <si>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</si>
  <si>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</si>
  <si>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</si>
  <si>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</si>
  <si>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</si>
  <si>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</si>
  <si>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</si>
  <si>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</si>
  <si>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</si>
  <si>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</si>
  <si>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</si>
  <si>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</si>
  <si>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</si>
  <si>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</si>
  <si>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</si>
  <si>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</si>
  <si>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</si>
  <si>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</si>
  <si>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</si>
  <si>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</si>
  <si>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</si>
  <si>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</si>
  <si>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</si>
  <si>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</si>
  <si>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</si>
  <si>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</si>
  <si>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</si>
  <si>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</si>
  <si>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</si>
  <si>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</si>
  <si>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</si>
  <si>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</si>
  <si>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</si>
  <si>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</si>
  <si>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</si>
  <si>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</si>
  <si>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</si>
  <si>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</si>
  <si>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</si>
  <si>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</si>
  <si>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702668405375</t>
  </si>
  <si>
    <t>2162322</t>
  </si>
  <si>
    <t>酒店预付</t>
  </si>
  <si>
    <t>否</t>
  </si>
  <si>
    <t>普通</t>
  </si>
  <si>
    <t>221905052</t>
  </si>
  <si>
    <t>澳门凯旋门酒店</t>
  </si>
  <si>
    <t>1619975</t>
  </si>
  <si>
    <t>WANG/HAIYE|LI/YE</t>
  </si>
  <si>
    <t>2021-06-19</t>
  </si>
  <si>
    <t>2021-06-21</t>
  </si>
  <si>
    <t>¥1,042.00</t>
  </si>
  <si>
    <t>¥114.00</t>
  </si>
  <si>
    <t>¥928.00</t>
  </si>
  <si>
    <t>premier twin room</t>
  </si>
  <si>
    <t>WEBSITE</t>
  </si>
  <si>
    <t>702671629307</t>
  </si>
  <si>
    <t>2167293</t>
  </si>
  <si>
    <t>175821941</t>
  </si>
  <si>
    <t>京都八条 都酒店</t>
  </si>
  <si>
    <t>ZOU/QIONG|XIAO/ZHEN</t>
  </si>
  <si>
    <t>2021-06-22</t>
  </si>
  <si>
    <t>2021-06-23</t>
  </si>
  <si>
    <t>2021-06-24</t>
  </si>
  <si>
    <t>¥435.00</t>
  </si>
  <si>
    <t>¥41.00</t>
  </si>
  <si>
    <t>¥394.00</t>
  </si>
  <si>
    <t>South Wing Twin, Non Smoking</t>
  </si>
  <si>
    <t>702666108286</t>
  </si>
  <si>
    <t>2160504</t>
  </si>
  <si>
    <t>WANG/YU</t>
  </si>
  <si>
    <t>2021-06-17</t>
  </si>
  <si>
    <t>2021-06-26</t>
  </si>
  <si>
    <t>¥3,570.00</t>
  </si>
  <si>
    <t>¥385.00</t>
  </si>
  <si>
    <t>¥3,185.00</t>
  </si>
  <si>
    <t>premier king-size room</t>
  </si>
  <si>
    <t>702675487661</t>
  </si>
  <si>
    <t>2173446</t>
  </si>
  <si>
    <t>187119470</t>
  </si>
  <si>
    <t>首尔 N酒店</t>
  </si>
  <si>
    <t>SUN/BIN</t>
  </si>
  <si>
    <t>2021-06-27</t>
  </si>
  <si>
    <t>¥290.00</t>
  </si>
  <si>
    <t>¥25.00</t>
  </si>
  <si>
    <t>¥265.00</t>
  </si>
  <si>
    <t>Standard Double Room</t>
  </si>
  <si>
    <t>702675430231</t>
  </si>
  <si>
    <t>2173549</t>
  </si>
  <si>
    <t>158582012</t>
  </si>
  <si>
    <t>曼谷素万那普艾美高尔夫水疗度假酒店</t>
  </si>
  <si>
    <t>CHEN/QING</t>
  </si>
  <si>
    <t>¥362.00</t>
  </si>
  <si>
    <t>¥32.00</t>
  </si>
  <si>
    <t>¥330.00</t>
  </si>
  <si>
    <t>Grande Deluxe Golf view King room</t>
  </si>
  <si>
    <t>702675045151</t>
  </si>
  <si>
    <t>2173425</t>
  </si>
  <si>
    <t>158552726</t>
  </si>
  <si>
    <t>迪拜尼哈尔酒店</t>
  </si>
  <si>
    <t>WANG/HAILAN</t>
  </si>
  <si>
    <t>¥183.00</t>
  </si>
  <si>
    <t>¥18.00</t>
  </si>
  <si>
    <t>¥165.00</t>
  </si>
  <si>
    <t>Deluxe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</si>
  <si>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</si>
  <si>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</si>
  <si>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</si>
  <si>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</si>
  <si>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</si>
  <si>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</si>
  <si>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</si>
  <si>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</si>
  <si>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</si>
  <si>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</si>
  <si>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</si>
  <si>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A210629102330481</t>
  </si>
  <si>
    <t>A210629102351481</t>
  </si>
  <si>
    <r>
      <t>总计：</t>
    </r>
    <r>
      <rPr>
        <sz val="10"/>
        <rFont val="Arial"/>
        <charset val="134"/>
      </rPr>
      <t>5267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</si>
  <si>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</si>
  <si>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</si>
  <si>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</si>
  <si>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</si>
  <si>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</si>
  <si>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</si>
  <si>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</si>
  <si>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</si>
  <si>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</si>
  <si>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</si>
  <si>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</si>
  <si>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</si>
  <si>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</si>
  <si>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</si>
  <si>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</si>
  <si>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</si>
  <si>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CHEN QING</t>
  </si>
  <si>
    <t>退房日周结</t>
  </si>
  <si>
    <t>330.00</t>
  </si>
  <si>
    <t>RMB</t>
  </si>
  <si>
    <t>0</t>
  </si>
  <si>
    <t>0.00</t>
  </si>
  <si>
    <t>去哪儿直连</t>
  </si>
  <si>
    <t>2021-06-26 17:30:16</t>
  </si>
  <si>
    <t>汇智国际旅游发展有限公司</t>
  </si>
  <si>
    <t>直连</t>
  </si>
  <si>
    <t>首尔东大门N酒店</t>
  </si>
  <si>
    <t>SUN BIN</t>
  </si>
  <si>
    <t>265.00</t>
  </si>
  <si>
    <t>2021-06-26 16:28:39</t>
  </si>
  <si>
    <t>尼哈尔酒店</t>
  </si>
  <si>
    <t>WANG HAILAN</t>
  </si>
  <si>
    <t>165.00</t>
  </si>
  <si>
    <t>2021-06-26 16:08:49</t>
  </si>
  <si>
    <t>京都新都酒店</t>
  </si>
  <si>
    <t>ZOU QIONG,XIAO ZHEN</t>
  </si>
  <si>
    <t>394.00</t>
  </si>
  <si>
    <t>2021-06-22 17:58:22</t>
  </si>
  <si>
    <t>WANG HAIYE,LI YE</t>
  </si>
  <si>
    <t>928.00</t>
  </si>
  <si>
    <t>2021-06-19 09:30:15</t>
  </si>
  <si>
    <t>直采</t>
  </si>
  <si>
    <t>WANG YU</t>
  </si>
  <si>
    <t>3185.00</t>
  </si>
  <si>
    <t>2021-06-17 18:11:31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</si>
</sst>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33" fillId="30" borderId="1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99</v>
      </c>
      <c r="L4" s="7">
        <v>1</v>
      </c>
      <c r="M4" s="7">
        <v>7</v>
      </c>
      <c r="N4" s="7" t="s">
        <v>100</v>
      </c>
      <c r="O4" s="7" t="s">
        <v>78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108</v>
      </c>
      <c r="H5" s="7" t="s">
        <v>109</v>
      </c>
      <c r="I5" s="7" t="s">
        <v>76</v>
      </c>
      <c r="J5" s="7" t="s">
        <v>2</v>
      </c>
      <c r="K5" s="7" t="s">
        <v>110</v>
      </c>
      <c r="L5" s="7">
        <v>1</v>
      </c>
      <c r="M5" s="7">
        <v>1</v>
      </c>
      <c r="N5" s="7" t="s">
        <v>101</v>
      </c>
      <c r="O5" s="7" t="s">
        <v>101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118</v>
      </c>
      <c r="H6" s="7" t="s">
        <v>119</v>
      </c>
      <c r="I6" s="7" t="s">
        <v>76</v>
      </c>
      <c r="J6" s="7" t="s">
        <v>2</v>
      </c>
      <c r="K6" s="7" t="s">
        <v>120</v>
      </c>
      <c r="L6" s="7">
        <v>1</v>
      </c>
      <c r="M6" s="7">
        <v>1</v>
      </c>
      <c r="N6" s="7" t="s">
        <v>101</v>
      </c>
      <c r="O6" s="7" t="s">
        <v>101</v>
      </c>
      <c r="P6" s="7" t="s">
        <v>111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127</v>
      </c>
      <c r="H7" s="7" t="s">
        <v>128</v>
      </c>
      <c r="I7" s="7" t="s">
        <v>76</v>
      </c>
      <c r="J7" s="7" t="s">
        <v>2</v>
      </c>
      <c r="K7" s="7" t="s">
        <v>129</v>
      </c>
      <c r="L7" s="7">
        <v>1</v>
      </c>
      <c r="M7" s="7">
        <v>1</v>
      </c>
      <c r="N7" s="7" t="s">
        <v>101</v>
      </c>
      <c r="O7" s="7" t="s">
        <v>101</v>
      </c>
      <c r="P7" s="7" t="s">
        <v>111</v>
      </c>
      <c r="Q7" s="7"/>
      <c r="R7" s="11" t="s">
        <v>130</v>
      </c>
      <c r="S7" s="12" t="s">
        <v>19</v>
      </c>
      <c r="T7" s="7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84</v>
      </c>
      <c r="AG7" t="s">
        <v>72</v>
      </c>
      <c r="AH7" t="s">
        <v>19</v>
      </c>
    </row>
    <row r="8" customHeight="1" spans="1:32">
      <c r="A8" s="10" t="s">
        <v>134</v>
      </c>
      <c r="B8" s="10"/>
      <c r="C8" s="10" t="s">
        <v>135</v>
      </c>
      <c r="D8" s="10"/>
      <c r="E8" s="10"/>
      <c r="F8" s="10"/>
      <c r="G8" s="10" t="s">
        <v>135</v>
      </c>
      <c r="H8" s="10" t="s">
        <v>135</v>
      </c>
      <c r="I8" s="10" t="s">
        <v>135</v>
      </c>
      <c r="J8" s="10" t="s">
        <v>135</v>
      </c>
      <c r="K8" s="10" t="s">
        <v>135</v>
      </c>
      <c r="L8" s="10" t="s">
        <v>135</v>
      </c>
      <c r="M8" s="10" t="s">
        <v>135</v>
      </c>
      <c r="N8" s="10" t="s">
        <v>135</v>
      </c>
      <c r="O8" s="10" t="s">
        <v>135</v>
      </c>
      <c r="P8" s="10" t="s">
        <v>135</v>
      </c>
      <c r="Q8" s="10"/>
      <c r="R8" s="13" t="s">
        <v>20</v>
      </c>
      <c r="S8" s="13" t="s">
        <v>19</v>
      </c>
      <c r="T8" s="10" t="s">
        <v>135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135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</v>
      </c>
      <c r="B1" s="4" t="s">
        <v>137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138</v>
      </c>
      <c r="H1" s="4" t="s">
        <v>139</v>
      </c>
      <c r="I1" s="4" t="s">
        <v>13</v>
      </c>
      <c r="J1" s="4" t="s">
        <v>17</v>
      </c>
      <c r="K1" s="4" t="s">
        <v>18</v>
      </c>
      <c r="L1" s="9" t="s">
        <v>140</v>
      </c>
      <c r="M1" s="4" t="s">
        <v>141</v>
      </c>
      <c r="N1" s="4" t="s">
        <v>142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D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928</v>
      </c>
      <c r="E2" t="str">
        <f>VLOOKUP(A2,HOP!A:L,12,0)</f>
        <v>928.00</v>
      </c>
      <c r="F2" t="str">
        <f>VLOOKUP(A2,HOP!A:C,3,0)</f>
        <v>2162322</v>
      </c>
      <c r="G2">
        <f>D2-E2</f>
        <v>0</v>
      </c>
      <c r="H2" t="str">
        <f>$H$1&amp;F2</f>
        <v>，2162322</v>
      </c>
      <c r="I2" t="str">
        <f>VLOOKUP(A2,HOP!A:T,20,0)</f>
        <v>直采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394</v>
      </c>
      <c r="E3" t="str">
        <f>VLOOKUP(A3,HOP!A:L,12,0)</f>
        <v>394.00</v>
      </c>
      <c r="F3" t="str">
        <f>VLOOKUP(A3,HOP!A:C,3,0)</f>
        <v>2167293</v>
      </c>
      <c r="G3">
        <f>D3-E3</f>
        <v>0</v>
      </c>
      <c r="H3" t="str">
        <f>$H$1&amp;F3</f>
        <v>，2167293</v>
      </c>
      <c r="I3" t="str">
        <f>VLOOKUP(A3,HOP!A:T,20,0)</f>
        <v>直连</v>
      </c>
    </row>
    <row r="4" ht="14.25" customHeight="1" spans="1:9">
      <c r="A4" s="6" t="s">
        <v>97</v>
      </c>
      <c r="B4" s="7" t="s">
        <v>78</v>
      </c>
      <c r="C4" s="7" t="s">
        <v>101</v>
      </c>
      <c r="D4" s="3">
        <v>3185</v>
      </c>
      <c r="E4" t="str">
        <f>VLOOKUP(A4,HOP!A:L,12,0)</f>
        <v>3185.00</v>
      </c>
      <c r="F4" t="str">
        <f>VLOOKUP(A4,HOP!A:C,3,0)</f>
        <v>2160504</v>
      </c>
      <c r="G4">
        <f>D4-E4</f>
        <v>0</v>
      </c>
      <c r="H4" t="str">
        <f>$H$1&amp;F4</f>
        <v>，2160504</v>
      </c>
      <c r="I4" t="str">
        <f>VLOOKUP(A4,HOP!A:T,20,0)</f>
        <v>直采</v>
      </c>
    </row>
    <row r="5" ht="14.25" customHeight="1" spans="1:9">
      <c r="A5" s="6" t="s">
        <v>106</v>
      </c>
      <c r="B5" s="7" t="s">
        <v>101</v>
      </c>
      <c r="C5" s="7" t="s">
        <v>111</v>
      </c>
      <c r="D5" s="3">
        <v>265</v>
      </c>
      <c r="E5" t="str">
        <f>VLOOKUP(A5,HOP!A:L,12,0)</f>
        <v>265.00</v>
      </c>
      <c r="F5" t="str">
        <f>VLOOKUP(A5,HOP!A:C,3,0)</f>
        <v>2173446</v>
      </c>
      <c r="G5">
        <f>D5-E5</f>
        <v>0</v>
      </c>
      <c r="H5" t="str">
        <f>$H$1&amp;F5</f>
        <v>，2173446</v>
      </c>
      <c r="I5" t="str">
        <f>VLOOKUP(A5,HOP!A:T,20,0)</f>
        <v>直连</v>
      </c>
    </row>
    <row r="6" ht="14.25" customHeight="1" spans="1:9">
      <c r="A6" s="6" t="s">
        <v>116</v>
      </c>
      <c r="B6" s="7" t="s">
        <v>101</v>
      </c>
      <c r="C6" s="7" t="s">
        <v>111</v>
      </c>
      <c r="D6" s="3">
        <v>330</v>
      </c>
      <c r="E6" t="str">
        <f>VLOOKUP(A6,HOP!A:L,12,0)</f>
        <v>330.00</v>
      </c>
      <c r="F6" t="str">
        <f>VLOOKUP(A6,HOP!A:C,3,0)</f>
        <v>2173549</v>
      </c>
      <c r="G6">
        <f>D6-E6</f>
        <v>0</v>
      </c>
      <c r="H6" t="str">
        <f>$H$1&amp;F6</f>
        <v>，2173549</v>
      </c>
      <c r="I6" t="str">
        <f>VLOOKUP(A6,HOP!A:T,20,0)</f>
        <v>直连</v>
      </c>
    </row>
    <row r="7" ht="14.25" customHeight="1" spans="1:9">
      <c r="A7" s="6" t="s">
        <v>125</v>
      </c>
      <c r="B7" s="7" t="s">
        <v>101</v>
      </c>
      <c r="C7" s="7" t="s">
        <v>111</v>
      </c>
      <c r="D7" s="3">
        <v>165</v>
      </c>
      <c r="E7" t="str">
        <f>VLOOKUP(A7,HOP!A:L,12,0)</f>
        <v>165.00</v>
      </c>
      <c r="F7" t="str">
        <f>VLOOKUP(A7,HOP!A:C,3,0)</f>
        <v>2173425</v>
      </c>
      <c r="G7">
        <f>D7-E7</f>
        <v>0</v>
      </c>
      <c r="H7" t="str">
        <f>$H$1&amp;F7</f>
        <v>，2173425</v>
      </c>
      <c r="I7" t="str">
        <f>VLOOKUP(A7,HOP!A:T,20,0)</f>
        <v>直连</v>
      </c>
    </row>
    <row r="9" spans="4:4">
      <c r="D9" s="3">
        <f>SUM(D2:D8)</f>
        <v>5267</v>
      </c>
    </row>
    <row r="10" ht="14.25" spans="4:4">
      <c r="D10" s="8" t="s">
        <v>22</v>
      </c>
    </row>
    <row r="13" spans="1:3">
      <c r="A13" t="s">
        <v>145</v>
      </c>
      <c r="C13">
        <v>4113</v>
      </c>
    </row>
    <row r="14" spans="1:3">
      <c r="A14" t="s">
        <v>146</v>
      </c>
      <c r="C14">
        <v>1154</v>
      </c>
    </row>
    <row r="15" spans="1:3">
      <c r="A15" s="5" t="s">
        <v>147</v>
      </c>
      <c r="C15">
        <f>SUM(C13:C14)</f>
        <v>5267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L29" sqref="L29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</row>
    <row r="2" s="1" customFormat="1" spans="1:20">
      <c r="A2" s="1" t="s">
        <v>116</v>
      </c>
      <c r="B2" s="1" t="s">
        <v>101</v>
      </c>
      <c r="C2" s="1" t="s">
        <v>117</v>
      </c>
      <c r="D2" s="1" t="s">
        <v>119</v>
      </c>
      <c r="E2" s="1" t="s">
        <v>164</v>
      </c>
      <c r="F2" s="1" t="s">
        <v>101</v>
      </c>
      <c r="G2" s="1" t="s">
        <v>111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72</v>
      </c>
      <c r="S2" s="1" t="s">
        <v>172</v>
      </c>
      <c r="T2" s="1" t="s">
        <v>173</v>
      </c>
    </row>
    <row r="3" s="1" customFormat="1" spans="1:20">
      <c r="A3" s="1" t="s">
        <v>106</v>
      </c>
      <c r="B3" s="1" t="s">
        <v>101</v>
      </c>
      <c r="C3" s="1" t="s">
        <v>107</v>
      </c>
      <c r="D3" s="1" t="s">
        <v>174</v>
      </c>
      <c r="E3" s="1" t="s">
        <v>175</v>
      </c>
      <c r="F3" s="1" t="s">
        <v>101</v>
      </c>
      <c r="G3" s="1" t="s">
        <v>111</v>
      </c>
      <c r="H3" s="1" t="s">
        <v>165</v>
      </c>
      <c r="I3" s="1" t="s">
        <v>176</v>
      </c>
      <c r="J3" s="1" t="s">
        <v>167</v>
      </c>
      <c r="K3" s="1" t="s">
        <v>176</v>
      </c>
      <c r="L3" s="1" t="s">
        <v>176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177</v>
      </c>
      <c r="R3" s="1" t="s">
        <v>72</v>
      </c>
      <c r="S3" s="1" t="s">
        <v>172</v>
      </c>
      <c r="T3" s="1" t="s">
        <v>173</v>
      </c>
    </row>
    <row r="4" s="1" customFormat="1" spans="1:20">
      <c r="A4" s="1" t="s">
        <v>125</v>
      </c>
      <c r="B4" s="1" t="s">
        <v>101</v>
      </c>
      <c r="C4" s="1" t="s">
        <v>126</v>
      </c>
      <c r="D4" s="1" t="s">
        <v>178</v>
      </c>
      <c r="E4" s="1" t="s">
        <v>179</v>
      </c>
      <c r="F4" s="1" t="s">
        <v>101</v>
      </c>
      <c r="G4" s="1" t="s">
        <v>111</v>
      </c>
      <c r="H4" s="1" t="s">
        <v>165</v>
      </c>
      <c r="I4" s="1" t="s">
        <v>180</v>
      </c>
      <c r="J4" s="1" t="s">
        <v>167</v>
      </c>
      <c r="K4" s="1" t="s">
        <v>180</v>
      </c>
      <c r="L4" s="1" t="s">
        <v>180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181</v>
      </c>
      <c r="R4" s="1" t="s">
        <v>72</v>
      </c>
      <c r="S4" s="1" t="s">
        <v>172</v>
      </c>
      <c r="T4" s="1" t="s">
        <v>173</v>
      </c>
    </row>
    <row r="5" s="1" customFormat="1" spans="1:20">
      <c r="A5" s="1" t="s">
        <v>85</v>
      </c>
      <c r="B5" s="1" t="s">
        <v>90</v>
      </c>
      <c r="C5" s="1" t="s">
        <v>86</v>
      </c>
      <c r="D5" s="1" t="s">
        <v>182</v>
      </c>
      <c r="E5" s="1" t="s">
        <v>183</v>
      </c>
      <c r="F5" s="1" t="s">
        <v>91</v>
      </c>
      <c r="G5" s="1" t="s">
        <v>92</v>
      </c>
      <c r="H5" s="1" t="s">
        <v>165</v>
      </c>
      <c r="I5" s="1" t="s">
        <v>184</v>
      </c>
      <c r="J5" s="1" t="s">
        <v>167</v>
      </c>
      <c r="K5" s="1" t="s">
        <v>184</v>
      </c>
      <c r="L5" s="1" t="s">
        <v>184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185</v>
      </c>
      <c r="R5" s="1" t="s">
        <v>72</v>
      </c>
      <c r="S5" s="1" t="s">
        <v>172</v>
      </c>
      <c r="T5" s="1" t="s">
        <v>173</v>
      </c>
    </row>
    <row r="6" s="1" customFormat="1" spans="1:20">
      <c r="A6" s="1" t="s">
        <v>69</v>
      </c>
      <c r="B6" s="1" t="s">
        <v>78</v>
      </c>
      <c r="C6" s="1" t="s">
        <v>70</v>
      </c>
      <c r="D6" s="1" t="s">
        <v>75</v>
      </c>
      <c r="E6" s="1" t="s">
        <v>186</v>
      </c>
      <c r="F6" s="1" t="s">
        <v>78</v>
      </c>
      <c r="G6" s="1" t="s">
        <v>79</v>
      </c>
      <c r="H6" s="1" t="s">
        <v>165</v>
      </c>
      <c r="I6" s="1" t="s">
        <v>187</v>
      </c>
      <c r="J6" s="1" t="s">
        <v>167</v>
      </c>
      <c r="K6" s="1" t="s">
        <v>187</v>
      </c>
      <c r="L6" s="1" t="s">
        <v>187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188</v>
      </c>
      <c r="R6" s="1" t="s">
        <v>72</v>
      </c>
      <c r="S6" s="1" t="s">
        <v>172</v>
      </c>
      <c r="T6" s="1" t="s">
        <v>189</v>
      </c>
    </row>
    <row r="7" s="1" customFormat="1" spans="1:20">
      <c r="A7" s="1" t="s">
        <v>97</v>
      </c>
      <c r="B7" s="1" t="s">
        <v>100</v>
      </c>
      <c r="C7" s="1" t="s">
        <v>98</v>
      </c>
      <c r="D7" s="1" t="s">
        <v>75</v>
      </c>
      <c r="E7" s="1" t="s">
        <v>190</v>
      </c>
      <c r="F7" s="1" t="s">
        <v>78</v>
      </c>
      <c r="G7" s="1" t="s">
        <v>101</v>
      </c>
      <c r="H7" s="1" t="s">
        <v>165</v>
      </c>
      <c r="I7" s="1" t="s">
        <v>191</v>
      </c>
      <c r="J7" s="1" t="s">
        <v>167</v>
      </c>
      <c r="K7" s="1" t="s">
        <v>191</v>
      </c>
      <c r="L7" s="1" t="s">
        <v>191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192</v>
      </c>
      <c r="R7" s="1" t="s">
        <v>72</v>
      </c>
      <c r="S7" s="1" t="s">
        <v>172</v>
      </c>
      <c r="T7" s="1" t="s">
        <v>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2021-06-29T02:23:35Z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2A5AE50E645746E585FFF8F6C33474CB</vt:lpwstr>
  </property>
</Properties>
</file>