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对账!$A$1:$J$20</definedName>
  </definedNames>
  <calcPr calcId="144525" concurrentCalc="0"/>
</workbook>
</file>

<file path=xl/sharedStrings.xml><?xml version="1.0" encoding="utf-8"?>
<sst xmlns="http://schemas.openxmlformats.org/spreadsheetml/2006/main" count="474" uniqueCount="175">
  <si>
    <t>同程旅行对账单
(账期：20210621-20210627)</t>
  </si>
  <si>
    <t>应付房费总金额</t>
  </si>
  <si>
    <t>应付罚金总金额</t>
  </si>
  <si>
    <t>调整项</t>
  </si>
  <si>
    <t>币种</t>
  </si>
  <si>
    <t>应付合计</t>
  </si>
  <si>
    <t>7673.00</t>
  </si>
  <si>
    <t>0.00</t>
  </si>
  <si>
    <t>CNY</t>
  </si>
  <si>
    <t>南京熊猫金陵大酒店</t>
  </si>
  <si>
    <t/>
  </si>
  <si>
    <t>小计:2190.00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</si>
  <si>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</si>
  <si>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</si>
  <si>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</si>
  <si>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</si>
  <si>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</si>
  <si>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</si>
  <si>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</si>
  <si>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</si>
  <si>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</si>
  <si>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</si>
  <si>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1044381718</t>
  </si>
  <si>
    <t>2106150001</t>
  </si>
  <si>
    <t>束骋骋</t>
  </si>
  <si>
    <t>高级标准间</t>
  </si>
  <si>
    <t>2021/06/18</t>
  </si>
  <si>
    <t>2021/06/21</t>
  </si>
  <si>
    <t>3.00</t>
  </si>
  <si>
    <t>1095.00</t>
  </si>
  <si>
    <t>1044394480</t>
  </si>
  <si>
    <t>李玉娴</t>
  </si>
  <si>
    <t>安顺豪生温泉度假酒店</t>
  </si>
  <si>
    <t>小计:3746.00</t>
  </si>
  <si>
    <t>1052093817</t>
  </si>
  <si>
    <t>896135</t>
  </si>
  <si>
    <t>余翔</t>
  </si>
  <si>
    <t>轻奢大床房</t>
  </si>
  <si>
    <t>2021/06/22</t>
  </si>
  <si>
    <t>2021/06/23</t>
  </si>
  <si>
    <t>1.00</t>
  </si>
  <si>
    <t>381.00</t>
  </si>
  <si>
    <t>1054144810</t>
  </si>
  <si>
    <t>付丽</t>
  </si>
  <si>
    <t>清音双床房</t>
  </si>
  <si>
    <t>2021/06/24</t>
  </si>
  <si>
    <t>365.00</t>
  </si>
  <si>
    <t>1055013747</t>
  </si>
  <si>
    <t>903489</t>
  </si>
  <si>
    <t>劳泳剑</t>
  </si>
  <si>
    <t>轻奢双床房</t>
  </si>
  <si>
    <t>2021/06/25</t>
  </si>
  <si>
    <t>378.00</t>
  </si>
  <si>
    <t>1051510885</t>
  </si>
  <si>
    <t>894081</t>
  </si>
  <si>
    <t>任宇航</t>
  </si>
  <si>
    <t>2021/06/26</t>
  </si>
  <si>
    <t>1051994824</t>
  </si>
  <si>
    <t>896244</t>
  </si>
  <si>
    <t>程颉鑫</t>
  </si>
  <si>
    <t>1056041658</t>
  </si>
  <si>
    <t>喻桢</t>
  </si>
  <si>
    <t>1056332801</t>
  </si>
  <si>
    <t>907295</t>
  </si>
  <si>
    <t>李发勇</t>
  </si>
  <si>
    <t>行政大床房</t>
  </si>
  <si>
    <t>390.00</t>
  </si>
  <si>
    <t>1041468044</t>
  </si>
  <si>
    <t>867983</t>
  </si>
  <si>
    <t>张文慧</t>
  </si>
  <si>
    <t>好莱坞双床房</t>
  </si>
  <si>
    <t>2021/06/27</t>
  </si>
  <si>
    <t>349.00</t>
  </si>
  <si>
    <t>1057164976</t>
  </si>
  <si>
    <t>1057167140</t>
  </si>
  <si>
    <t>广州奥华国际酒店公寓奥园广场店</t>
  </si>
  <si>
    <t>小计:762.00</t>
  </si>
  <si>
    <t>1050472208</t>
  </si>
  <si>
    <t>张祥猛</t>
  </si>
  <si>
    <t>豪华双床房</t>
  </si>
  <si>
    <t>2021/06/20</t>
  </si>
  <si>
    <t>188.00</t>
  </si>
  <si>
    <t>1051547696</t>
  </si>
  <si>
    <t>1052793365</t>
  </si>
  <si>
    <t>1056151542</t>
  </si>
  <si>
    <t>方路遥</t>
  </si>
  <si>
    <t>豪华大床房</t>
  </si>
  <si>
    <t>198.00</t>
  </si>
  <si>
    <t>贵阳溪山里酒店</t>
  </si>
  <si>
    <t>小计:860.00</t>
  </si>
  <si>
    <t>1050358651</t>
  </si>
  <si>
    <t>147230</t>
  </si>
  <si>
    <t>孙小钢</t>
  </si>
  <si>
    <t>高级双床房</t>
  </si>
  <si>
    <t>430.00</t>
  </si>
  <si>
    <t>1052626971</t>
  </si>
  <si>
    <t>147293</t>
  </si>
  <si>
    <t>周大盛</t>
  </si>
  <si>
    <t>高级大床房</t>
  </si>
  <si>
    <t>仰云三生纪公寓(广州动物园北门店)</t>
  </si>
  <si>
    <t>小计:115.00</t>
  </si>
  <si>
    <t>1054791731</t>
  </si>
  <si>
    <t>陈绍正</t>
  </si>
  <si>
    <t>素逸大床房</t>
  </si>
  <si>
    <t>115.00</t>
  </si>
  <si>
    <t>，</t>
  </si>
  <si>
    <t>202106220802520021</t>
  </si>
  <si>
    <t>录错代理，录到美团国内EBK</t>
  </si>
  <si>
    <t>202106232137270022</t>
  </si>
  <si>
    <t>202106241548350020</t>
  </si>
  <si>
    <t>202106211428460020</t>
  </si>
  <si>
    <t>202106220910050025</t>
  </si>
  <si>
    <t>202106251322230020</t>
  </si>
  <si>
    <t>202106251928120021</t>
  </si>
  <si>
    <t>202106122017390020</t>
  </si>
  <si>
    <t>202106261258380025</t>
  </si>
  <si>
    <t>202106261300020025</t>
  </si>
  <si>
    <t>202106201643260021</t>
  </si>
  <si>
    <t>202106211515580020</t>
  </si>
  <si>
    <t>202106221719590022</t>
  </si>
  <si>
    <t>202106251544060025</t>
  </si>
  <si>
    <t>202106201433490020</t>
  </si>
  <si>
    <t>202106221350140021</t>
  </si>
  <si>
    <t>202106241122120025</t>
  </si>
  <si>
    <t>A210629111106481 HOP：2190元</t>
  </si>
  <si>
    <t>i210629145757 房集：5102元</t>
  </si>
  <si>
    <t>i210629150007 房集：381元</t>
  </si>
  <si>
    <t>总计：7673元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</si>
  <si>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</si>
  <si>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</si>
  <si>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</si>
  <si>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</si>
  <si>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</si>
  <si>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</si>
  <si>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</si>
  <si>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</si>
  <si>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</si>
  <si>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</si>
  <si>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</si>
  <si>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</si>
  <si>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</si>
  <si>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</si>
  <si>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</si>
  <si>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</si>
  <si>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</si>
  <si>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</si>
  <si>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1050486554</t>
  </si>
  <si>
    <t>2021-06-20</t>
  </si>
  <si>
    <t>2164437</t>
  </si>
  <si>
    <t>维也纳国际酒店(肇庆七星岩星湖景区店)</t>
  </si>
  <si>
    <t>李毅欧</t>
  </si>
  <si>
    <t>2021-06-21</t>
  </si>
  <si>
    <t>2021-06-22</t>
  </si>
  <si>
    <t>退房日周结</t>
  </si>
  <si>
    <t>286.00</t>
  </si>
  <si>
    <t>RMB</t>
  </si>
  <si>
    <t>-286</t>
  </si>
  <si>
    <t>同程艺龙国内酒店EBK</t>
  </si>
  <si>
    <t>2021-06-20 17:06:11</t>
  </si>
  <si>
    <t>否</t>
  </si>
  <si>
    <t>广州汇登信息科技有限公司</t>
  </si>
  <si>
    <t>直采</t>
  </si>
  <si>
    <t>4845882947489491296</t>
  </si>
  <si>
    <t>2163784</t>
  </si>
  <si>
    <t>东营宾馆</t>
  </si>
  <si>
    <t>赵砚</t>
  </si>
  <si>
    <t>432.00</t>
  </si>
  <si>
    <t>0</t>
  </si>
  <si>
    <t>2021-06-21 11:06:30</t>
  </si>
  <si>
    <t>2021-06-15</t>
  </si>
  <si>
    <t>2157603</t>
  </si>
  <si>
    <t>2021-06-18</t>
  </si>
  <si>
    <t>2021-06-15 09:35:04</t>
  </si>
  <si>
    <t>2157591</t>
  </si>
  <si>
    <t>2021-06-15 09:18:18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</si>
</sst>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4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/>
    <xf numFmtId="0" fontId="0" fillId="0" borderId="0" xfId="0" applyNumberFormat="1"/>
    <xf numFmtId="0" fontId="0" fillId="2" borderId="0" xfId="0" applyNumberFormat="1" applyFill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2" borderId="0" xfId="0" applyFill="1" quotePrefix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7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8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9" t="s">
        <v>6</v>
      </c>
      <c r="C6" s="9" t="s">
        <v>7</v>
      </c>
      <c r="D6" s="9" t="s">
        <v>7</v>
      </c>
      <c r="E6" s="9" t="s">
        <v>8</v>
      </c>
      <c r="F6" s="9" t="s">
        <v>6</v>
      </c>
    </row>
    <row r="9" spans="2:12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  <c r="J9" s="4" t="s">
        <v>10</v>
      </c>
      <c r="K9" s="4" t="s">
        <v>10</v>
      </c>
      <c r="L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10</v>
      </c>
      <c r="E12" t="s">
        <v>31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29</v>
      </c>
    </row>
    <row r="13" spans="2:12">
      <c r="B13" s="4" t="s">
        <v>32</v>
      </c>
      <c r="C13" s="4" t="s">
        <v>10</v>
      </c>
      <c r="D13" s="4" t="s">
        <v>10</v>
      </c>
      <c r="E13" s="4" t="s">
        <v>10</v>
      </c>
      <c r="F13" s="4" t="s">
        <v>33</v>
      </c>
      <c r="G13" s="4" t="s">
        <v>10</v>
      </c>
      <c r="H13" s="4" t="s">
        <v>10</v>
      </c>
      <c r="I13" s="4" t="s">
        <v>10</v>
      </c>
      <c r="J13" s="4" t="s">
        <v>10</v>
      </c>
      <c r="K13" s="4" t="s">
        <v>10</v>
      </c>
      <c r="L13" s="4" t="s">
        <v>10</v>
      </c>
    </row>
    <row r="14" spans="2:11">
      <c r="B14" s="4" t="s">
        <v>12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4" t="s">
        <v>4</v>
      </c>
      <c r="K14" s="4" t="s">
        <v>20</v>
      </c>
    </row>
    <row r="15" spans="2:11">
      <c r="B15" t="s">
        <v>21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8</v>
      </c>
      <c r="K15" t="s">
        <v>41</v>
      </c>
    </row>
    <row r="16" spans="2:11">
      <c r="B16" t="s">
        <v>21</v>
      </c>
      <c r="C16" t="s">
        <v>42</v>
      </c>
      <c r="D16" t="s">
        <v>10</v>
      </c>
      <c r="E16" t="s">
        <v>43</v>
      </c>
      <c r="F16" t="s">
        <v>44</v>
      </c>
      <c r="G16" t="s">
        <v>39</v>
      </c>
      <c r="H16" t="s">
        <v>45</v>
      </c>
      <c r="I16" t="s">
        <v>40</v>
      </c>
      <c r="J16" t="s">
        <v>8</v>
      </c>
      <c r="K16" t="s">
        <v>46</v>
      </c>
    </row>
    <row r="17" spans="2:11">
      <c r="B17" t="s">
        <v>21</v>
      </c>
      <c r="C17" t="s">
        <v>47</v>
      </c>
      <c r="D17" t="s">
        <v>48</v>
      </c>
      <c r="E17" t="s">
        <v>49</v>
      </c>
      <c r="F17" t="s">
        <v>50</v>
      </c>
      <c r="G17" t="s">
        <v>45</v>
      </c>
      <c r="H17" t="s">
        <v>51</v>
      </c>
      <c r="I17" t="s">
        <v>40</v>
      </c>
      <c r="J17" t="s">
        <v>8</v>
      </c>
      <c r="K17" t="s">
        <v>52</v>
      </c>
    </row>
    <row r="18" spans="2:11">
      <c r="B18" t="s">
        <v>21</v>
      </c>
      <c r="C18" t="s">
        <v>53</v>
      </c>
      <c r="D18" t="s">
        <v>54</v>
      </c>
      <c r="E18" t="s">
        <v>55</v>
      </c>
      <c r="F18" t="s">
        <v>50</v>
      </c>
      <c r="G18" t="s">
        <v>51</v>
      </c>
      <c r="H18" t="s">
        <v>56</v>
      </c>
      <c r="I18" t="s">
        <v>40</v>
      </c>
      <c r="J18" t="s">
        <v>8</v>
      </c>
      <c r="K18" t="s">
        <v>41</v>
      </c>
    </row>
    <row r="19" spans="2:11">
      <c r="B19" t="s">
        <v>21</v>
      </c>
      <c r="C19" t="s">
        <v>57</v>
      </c>
      <c r="D19" t="s">
        <v>58</v>
      </c>
      <c r="E19" t="s">
        <v>59</v>
      </c>
      <c r="F19" t="s">
        <v>37</v>
      </c>
      <c r="G19" t="s">
        <v>51</v>
      </c>
      <c r="H19" t="s">
        <v>56</v>
      </c>
      <c r="I19" t="s">
        <v>40</v>
      </c>
      <c r="J19" t="s">
        <v>8</v>
      </c>
      <c r="K19" t="s">
        <v>41</v>
      </c>
    </row>
    <row r="20" spans="2:11">
      <c r="B20" t="s">
        <v>21</v>
      </c>
      <c r="C20" t="s">
        <v>60</v>
      </c>
      <c r="D20" t="s">
        <v>10</v>
      </c>
      <c r="E20" t="s">
        <v>61</v>
      </c>
      <c r="F20" t="s">
        <v>44</v>
      </c>
      <c r="G20" t="s">
        <v>51</v>
      </c>
      <c r="H20" t="s">
        <v>56</v>
      </c>
      <c r="I20" t="s">
        <v>40</v>
      </c>
      <c r="J20" t="s">
        <v>8</v>
      </c>
      <c r="K20" t="s">
        <v>46</v>
      </c>
    </row>
    <row r="21" spans="2:11">
      <c r="B21" t="s">
        <v>21</v>
      </c>
      <c r="C21" t="s">
        <v>62</v>
      </c>
      <c r="D21" t="s">
        <v>63</v>
      </c>
      <c r="E21" t="s">
        <v>64</v>
      </c>
      <c r="F21" t="s">
        <v>65</v>
      </c>
      <c r="G21" t="s">
        <v>51</v>
      </c>
      <c r="H21" t="s">
        <v>56</v>
      </c>
      <c r="I21" t="s">
        <v>40</v>
      </c>
      <c r="J21" t="s">
        <v>8</v>
      </c>
      <c r="K21" t="s">
        <v>66</v>
      </c>
    </row>
    <row r="22" spans="2:11">
      <c r="B22" t="s">
        <v>21</v>
      </c>
      <c r="C22" t="s">
        <v>67</v>
      </c>
      <c r="D22" t="s">
        <v>68</v>
      </c>
      <c r="E22" t="s">
        <v>69</v>
      </c>
      <c r="F22" t="s">
        <v>70</v>
      </c>
      <c r="G22" t="s">
        <v>56</v>
      </c>
      <c r="H22" t="s">
        <v>71</v>
      </c>
      <c r="I22" t="s">
        <v>40</v>
      </c>
      <c r="J22" t="s">
        <v>8</v>
      </c>
      <c r="K22" t="s">
        <v>72</v>
      </c>
    </row>
    <row r="23" spans="2:11">
      <c r="B23" t="s">
        <v>21</v>
      </c>
      <c r="C23" t="s">
        <v>73</v>
      </c>
      <c r="D23" t="s">
        <v>10</v>
      </c>
      <c r="E23" t="s">
        <v>55</v>
      </c>
      <c r="F23" t="s">
        <v>50</v>
      </c>
      <c r="G23" t="s">
        <v>56</v>
      </c>
      <c r="H23" t="s">
        <v>71</v>
      </c>
      <c r="I23" t="s">
        <v>40</v>
      </c>
      <c r="J23" t="s">
        <v>8</v>
      </c>
      <c r="K23" t="s">
        <v>52</v>
      </c>
    </row>
    <row r="24" spans="2:11">
      <c r="B24" t="s">
        <v>21</v>
      </c>
      <c r="C24" t="s">
        <v>74</v>
      </c>
      <c r="D24" t="s">
        <v>10</v>
      </c>
      <c r="E24" t="s">
        <v>59</v>
      </c>
      <c r="F24" t="s">
        <v>37</v>
      </c>
      <c r="G24" t="s">
        <v>56</v>
      </c>
      <c r="H24" t="s">
        <v>71</v>
      </c>
      <c r="I24" t="s">
        <v>40</v>
      </c>
      <c r="J24" t="s">
        <v>8</v>
      </c>
      <c r="K24" t="s">
        <v>52</v>
      </c>
    </row>
    <row r="25" spans="2:12">
      <c r="B25" s="4" t="s">
        <v>75</v>
      </c>
      <c r="C25" s="4" t="s">
        <v>10</v>
      </c>
      <c r="D25" s="4" t="s">
        <v>10</v>
      </c>
      <c r="E25" s="4" t="s">
        <v>10</v>
      </c>
      <c r="F25" s="4" t="s">
        <v>76</v>
      </c>
      <c r="G25" s="4" t="s">
        <v>10</v>
      </c>
      <c r="H25" s="4" t="s">
        <v>10</v>
      </c>
      <c r="I25" s="4" t="s">
        <v>10</v>
      </c>
      <c r="J25" s="4" t="s">
        <v>10</v>
      </c>
      <c r="K25" s="4" t="s">
        <v>10</v>
      </c>
      <c r="L25" s="4" t="s">
        <v>10</v>
      </c>
    </row>
    <row r="26" spans="2:11">
      <c r="B26" s="4" t="s">
        <v>12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18</v>
      </c>
      <c r="I26" s="4" t="s">
        <v>19</v>
      </c>
      <c r="J26" s="4" t="s">
        <v>4</v>
      </c>
      <c r="K26" s="4" t="s">
        <v>20</v>
      </c>
    </row>
    <row r="27" spans="2:11">
      <c r="B27" t="s">
        <v>21</v>
      </c>
      <c r="C27" t="s">
        <v>77</v>
      </c>
      <c r="D27" t="s">
        <v>10</v>
      </c>
      <c r="E27" t="s">
        <v>78</v>
      </c>
      <c r="F27" t="s">
        <v>79</v>
      </c>
      <c r="G27" t="s">
        <v>80</v>
      </c>
      <c r="H27" t="s">
        <v>27</v>
      </c>
      <c r="I27" t="s">
        <v>40</v>
      </c>
      <c r="J27" t="s">
        <v>8</v>
      </c>
      <c r="K27" t="s">
        <v>81</v>
      </c>
    </row>
    <row r="28" spans="2:11">
      <c r="B28" t="s">
        <v>21</v>
      </c>
      <c r="C28" t="s">
        <v>82</v>
      </c>
      <c r="D28" t="s">
        <v>10</v>
      </c>
      <c r="E28" t="s">
        <v>78</v>
      </c>
      <c r="F28" t="s">
        <v>79</v>
      </c>
      <c r="G28" t="s">
        <v>27</v>
      </c>
      <c r="H28" t="s">
        <v>38</v>
      </c>
      <c r="I28" t="s">
        <v>40</v>
      </c>
      <c r="J28" t="s">
        <v>8</v>
      </c>
      <c r="K28" t="s">
        <v>81</v>
      </c>
    </row>
    <row r="29" spans="2:11">
      <c r="B29" t="s">
        <v>21</v>
      </c>
      <c r="C29" t="s">
        <v>83</v>
      </c>
      <c r="D29" t="s">
        <v>10</v>
      </c>
      <c r="E29" t="s">
        <v>78</v>
      </c>
      <c r="F29" t="s">
        <v>79</v>
      </c>
      <c r="G29" t="s">
        <v>38</v>
      </c>
      <c r="H29" t="s">
        <v>39</v>
      </c>
      <c r="I29" t="s">
        <v>40</v>
      </c>
      <c r="J29" t="s">
        <v>8</v>
      </c>
      <c r="K29" t="s">
        <v>81</v>
      </c>
    </row>
    <row r="30" spans="2:11">
      <c r="B30" t="s">
        <v>21</v>
      </c>
      <c r="C30" t="s">
        <v>84</v>
      </c>
      <c r="D30" t="s">
        <v>10</v>
      </c>
      <c r="E30" t="s">
        <v>85</v>
      </c>
      <c r="F30" t="s">
        <v>86</v>
      </c>
      <c r="G30" t="s">
        <v>51</v>
      </c>
      <c r="H30" t="s">
        <v>56</v>
      </c>
      <c r="I30" t="s">
        <v>40</v>
      </c>
      <c r="J30" t="s">
        <v>8</v>
      </c>
      <c r="K30" t="s">
        <v>87</v>
      </c>
    </row>
    <row r="31" spans="2:12">
      <c r="B31" s="4" t="s">
        <v>88</v>
      </c>
      <c r="C31" s="4" t="s">
        <v>10</v>
      </c>
      <c r="D31" s="4" t="s">
        <v>10</v>
      </c>
      <c r="E31" s="4" t="s">
        <v>10</v>
      </c>
      <c r="F31" s="4" t="s">
        <v>89</v>
      </c>
      <c r="G31" s="4" t="s">
        <v>10</v>
      </c>
      <c r="H31" s="4" t="s">
        <v>10</v>
      </c>
      <c r="I31" s="4" t="s">
        <v>10</v>
      </c>
      <c r="J31" s="4" t="s">
        <v>10</v>
      </c>
      <c r="K31" s="4" t="s">
        <v>10</v>
      </c>
      <c r="L31" s="4" t="s">
        <v>10</v>
      </c>
    </row>
    <row r="32" spans="2:11">
      <c r="B32" s="4" t="s">
        <v>12</v>
      </c>
      <c r="C32" s="4" t="s">
        <v>13</v>
      </c>
      <c r="D32" s="4" t="s">
        <v>14</v>
      </c>
      <c r="E32" s="4" t="s">
        <v>15</v>
      </c>
      <c r="F32" s="4" t="s">
        <v>16</v>
      </c>
      <c r="G32" s="4" t="s">
        <v>17</v>
      </c>
      <c r="H32" s="4" t="s">
        <v>18</v>
      </c>
      <c r="I32" s="4" t="s">
        <v>19</v>
      </c>
      <c r="J32" s="4" t="s">
        <v>4</v>
      </c>
      <c r="K32" s="4" t="s">
        <v>20</v>
      </c>
    </row>
    <row r="33" spans="2:11">
      <c r="B33" t="s">
        <v>21</v>
      </c>
      <c r="C33" t="s">
        <v>90</v>
      </c>
      <c r="D33" t="s">
        <v>91</v>
      </c>
      <c r="E33" t="s">
        <v>92</v>
      </c>
      <c r="F33" t="s">
        <v>93</v>
      </c>
      <c r="G33" t="s">
        <v>80</v>
      </c>
      <c r="H33" t="s">
        <v>27</v>
      </c>
      <c r="I33" t="s">
        <v>40</v>
      </c>
      <c r="J33" t="s">
        <v>8</v>
      </c>
      <c r="K33" t="s">
        <v>94</v>
      </c>
    </row>
    <row r="34" spans="2:11">
      <c r="B34" t="s">
        <v>21</v>
      </c>
      <c r="C34" t="s">
        <v>95</v>
      </c>
      <c r="D34" t="s">
        <v>96</v>
      </c>
      <c r="E34" t="s">
        <v>97</v>
      </c>
      <c r="F34" t="s">
        <v>98</v>
      </c>
      <c r="G34" t="s">
        <v>38</v>
      </c>
      <c r="H34" t="s">
        <v>39</v>
      </c>
      <c r="I34" t="s">
        <v>40</v>
      </c>
      <c r="J34" t="s">
        <v>8</v>
      </c>
      <c r="K34" t="s">
        <v>94</v>
      </c>
    </row>
    <row r="35" spans="2:12">
      <c r="B35" s="4" t="s">
        <v>99</v>
      </c>
      <c r="C35" s="4" t="s">
        <v>10</v>
      </c>
      <c r="D35" s="4" t="s">
        <v>10</v>
      </c>
      <c r="E35" s="4" t="s">
        <v>10</v>
      </c>
      <c r="F35" s="4" t="s">
        <v>100</v>
      </c>
      <c r="G35" s="4" t="s">
        <v>10</v>
      </c>
      <c r="H35" s="4" t="s">
        <v>10</v>
      </c>
      <c r="I35" s="4" t="s">
        <v>10</v>
      </c>
      <c r="J35" s="4" t="s">
        <v>10</v>
      </c>
      <c r="K35" s="4" t="s">
        <v>10</v>
      </c>
      <c r="L35" s="4" t="s">
        <v>10</v>
      </c>
    </row>
    <row r="36" spans="2:11">
      <c r="B36" s="4" t="s">
        <v>12</v>
      </c>
      <c r="C36" s="4" t="s">
        <v>13</v>
      </c>
      <c r="D36" s="4" t="s">
        <v>14</v>
      </c>
      <c r="E36" s="4" t="s">
        <v>15</v>
      </c>
      <c r="F36" s="4" t="s">
        <v>16</v>
      </c>
      <c r="G36" s="4" t="s">
        <v>17</v>
      </c>
      <c r="H36" s="4" t="s">
        <v>18</v>
      </c>
      <c r="I36" s="4" t="s">
        <v>19</v>
      </c>
      <c r="J36" s="4" t="s">
        <v>4</v>
      </c>
      <c r="K36" s="4" t="s">
        <v>20</v>
      </c>
    </row>
    <row r="37" spans="2:11">
      <c r="B37" t="s">
        <v>21</v>
      </c>
      <c r="C37" t="s">
        <v>101</v>
      </c>
      <c r="D37" t="s">
        <v>10</v>
      </c>
      <c r="E37" t="s">
        <v>102</v>
      </c>
      <c r="F37" t="s">
        <v>103</v>
      </c>
      <c r="G37" t="s">
        <v>45</v>
      </c>
      <c r="H37" t="s">
        <v>51</v>
      </c>
      <c r="I37" t="s">
        <v>40</v>
      </c>
      <c r="J37" t="s">
        <v>8</v>
      </c>
      <c r="K37" t="s">
        <v>104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A26" sqref="A26:F29"/>
    </sheetView>
  </sheetViews>
  <sheetFormatPr defaultColWidth="11" defaultRowHeight="14.25"/>
  <cols>
    <col min="1" max="1" width="11.5"/>
  </cols>
  <sheetData>
    <row r="1" spans="1:8">
      <c r="A1" s="4" t="s">
        <v>13</v>
      </c>
      <c r="B1" s="4" t="s">
        <v>17</v>
      </c>
      <c r="C1" s="4" t="s">
        <v>18</v>
      </c>
      <c r="D1" s="4" t="s">
        <v>20</v>
      </c>
      <c r="H1" t="s">
        <v>105</v>
      </c>
    </row>
    <row r="2" spans="1:9">
      <c r="A2" t="s">
        <v>22</v>
      </c>
      <c r="B2" t="s">
        <v>26</v>
      </c>
      <c r="C2" t="s">
        <v>27</v>
      </c>
      <c r="D2" s="5">
        <v>1095</v>
      </c>
      <c r="E2" t="str">
        <f>VLOOKUP(A2,HOP!A:L,12,0)</f>
        <v>1095.00</v>
      </c>
      <c r="F2" t="str">
        <f>VLOOKUP(A2,HOP!A:C,3,0)</f>
        <v>2157591</v>
      </c>
      <c r="G2">
        <f>D2-E2</f>
        <v>0</v>
      </c>
      <c r="H2" t="str">
        <f>$H$1&amp;F2</f>
        <v>，2157591</v>
      </c>
      <c r="I2" t="str">
        <f>VLOOKUP(A2,HOP!A:T,20,0)</f>
        <v>直采</v>
      </c>
    </row>
    <row r="3" spans="1:9">
      <c r="A3" t="s">
        <v>30</v>
      </c>
      <c r="B3" t="s">
        <v>26</v>
      </c>
      <c r="C3" t="s">
        <v>27</v>
      </c>
      <c r="D3" s="5">
        <v>1095</v>
      </c>
      <c r="E3" t="str">
        <f>VLOOKUP(A3,HOP!A:L,12,0)</f>
        <v>1095.00</v>
      </c>
      <c r="F3" t="str">
        <f>VLOOKUP(A3,HOP!A:C,3,0)</f>
        <v>2157603</v>
      </c>
      <c r="G3">
        <f t="shared" ref="G3:G20" si="0">D3-E3</f>
        <v>0</v>
      </c>
      <c r="H3" t="str">
        <f t="shared" ref="H3:H20" si="1">$H$1&amp;F3</f>
        <v>，2157603</v>
      </c>
      <c r="I3" t="str">
        <f>VLOOKUP(A3,HOP!A:T,20,0)</f>
        <v>直采</v>
      </c>
    </row>
    <row r="4" s="3" customFormat="1" spans="1:11">
      <c r="A4" s="3">
        <v>1052093817</v>
      </c>
      <c r="B4" s="3" t="s">
        <v>38</v>
      </c>
      <c r="C4" s="3" t="s">
        <v>39</v>
      </c>
      <c r="D4" s="6">
        <v>381</v>
      </c>
      <c r="E4" s="3">
        <v>381</v>
      </c>
      <c r="F4" s="10" t="s">
        <v>106</v>
      </c>
      <c r="G4" s="3">
        <f t="shared" si="0"/>
        <v>0</v>
      </c>
      <c r="H4" s="3" t="str">
        <f t="shared" si="1"/>
        <v>，202106220802520021</v>
      </c>
      <c r="I4" s="3" t="e">
        <f>VLOOKUP(A4,HOP!A:T,20,0)</f>
        <v>#N/A</v>
      </c>
      <c r="J4" s="3">
        <v>6.22</v>
      </c>
      <c r="K4" s="3" t="s">
        <v>107</v>
      </c>
    </row>
    <row r="5" spans="1:10">
      <c r="A5">
        <v>1054144810</v>
      </c>
      <c r="B5" t="s">
        <v>39</v>
      </c>
      <c r="C5" t="s">
        <v>45</v>
      </c>
      <c r="D5" s="5">
        <v>365</v>
      </c>
      <c r="E5">
        <v>365</v>
      </c>
      <c r="F5" s="11" t="s">
        <v>108</v>
      </c>
      <c r="G5">
        <f t="shared" si="0"/>
        <v>0</v>
      </c>
      <c r="H5" t="str">
        <f t="shared" si="1"/>
        <v>，202106232137270022</v>
      </c>
      <c r="I5" t="e">
        <f>VLOOKUP(A5,HOP!A:T,20,0)</f>
        <v>#N/A</v>
      </c>
      <c r="J5">
        <v>6.23</v>
      </c>
    </row>
    <row r="6" spans="1:10">
      <c r="A6">
        <v>1055013747</v>
      </c>
      <c r="B6" t="s">
        <v>45</v>
      </c>
      <c r="C6" t="s">
        <v>51</v>
      </c>
      <c r="D6" s="5">
        <v>378</v>
      </c>
      <c r="E6">
        <v>378</v>
      </c>
      <c r="F6" s="11" t="s">
        <v>109</v>
      </c>
      <c r="G6">
        <f t="shared" si="0"/>
        <v>0</v>
      </c>
      <c r="H6" t="str">
        <f t="shared" si="1"/>
        <v>，202106241548350020</v>
      </c>
      <c r="I6" t="e">
        <f>VLOOKUP(A6,HOP!A:T,20,0)</f>
        <v>#N/A</v>
      </c>
      <c r="J6">
        <v>6.24</v>
      </c>
    </row>
    <row r="7" spans="1:10">
      <c r="A7">
        <v>1051510885</v>
      </c>
      <c r="B7" t="s">
        <v>51</v>
      </c>
      <c r="C7" t="s">
        <v>56</v>
      </c>
      <c r="D7" s="5">
        <v>381</v>
      </c>
      <c r="E7">
        <v>381</v>
      </c>
      <c r="F7" s="11" t="s">
        <v>110</v>
      </c>
      <c r="G7">
        <f t="shared" si="0"/>
        <v>0</v>
      </c>
      <c r="H7" t="str">
        <f t="shared" si="1"/>
        <v>，202106211428460020</v>
      </c>
      <c r="I7" t="e">
        <f>VLOOKUP(A7,HOP!A:T,20,0)</f>
        <v>#N/A</v>
      </c>
      <c r="J7">
        <v>6.21</v>
      </c>
    </row>
    <row r="8" spans="1:10">
      <c r="A8">
        <v>1051994824</v>
      </c>
      <c r="B8" t="s">
        <v>51</v>
      </c>
      <c r="C8" t="s">
        <v>56</v>
      </c>
      <c r="D8" s="5">
        <v>381</v>
      </c>
      <c r="E8">
        <v>381</v>
      </c>
      <c r="F8" s="11" t="s">
        <v>111</v>
      </c>
      <c r="G8">
        <f t="shared" si="0"/>
        <v>0</v>
      </c>
      <c r="H8" t="str">
        <f t="shared" si="1"/>
        <v>，202106220910050025</v>
      </c>
      <c r="I8" t="e">
        <f>VLOOKUP(A8,HOP!A:T,20,0)</f>
        <v>#N/A</v>
      </c>
      <c r="J8">
        <v>6.22</v>
      </c>
    </row>
    <row r="9" spans="1:10">
      <c r="A9">
        <v>1056041658</v>
      </c>
      <c r="B9" t="s">
        <v>51</v>
      </c>
      <c r="C9" t="s">
        <v>56</v>
      </c>
      <c r="D9" s="5">
        <v>365</v>
      </c>
      <c r="E9">
        <v>365</v>
      </c>
      <c r="F9" s="11" t="s">
        <v>112</v>
      </c>
      <c r="G9">
        <f t="shared" si="0"/>
        <v>0</v>
      </c>
      <c r="H9" t="str">
        <f t="shared" si="1"/>
        <v>，202106251322230020</v>
      </c>
      <c r="I9" t="e">
        <f>VLOOKUP(A9,HOP!A:T,20,0)</f>
        <v>#N/A</v>
      </c>
      <c r="J9">
        <v>6.25</v>
      </c>
    </row>
    <row r="10" spans="1:10">
      <c r="A10">
        <v>1056332801</v>
      </c>
      <c r="B10" t="s">
        <v>51</v>
      </c>
      <c r="C10" t="s">
        <v>56</v>
      </c>
      <c r="D10" s="5">
        <v>390</v>
      </c>
      <c r="E10">
        <v>390</v>
      </c>
      <c r="F10" s="11" t="s">
        <v>113</v>
      </c>
      <c r="G10">
        <f t="shared" si="0"/>
        <v>0</v>
      </c>
      <c r="H10" t="str">
        <f t="shared" si="1"/>
        <v>，202106251928120021</v>
      </c>
      <c r="I10" t="e">
        <f>VLOOKUP(A10,HOP!A:T,20,0)</f>
        <v>#N/A</v>
      </c>
      <c r="J10">
        <v>6.25</v>
      </c>
    </row>
    <row r="11" spans="1:10">
      <c r="A11">
        <v>1041468044</v>
      </c>
      <c r="B11" t="s">
        <v>56</v>
      </c>
      <c r="C11" t="s">
        <v>71</v>
      </c>
      <c r="D11" s="5">
        <v>349</v>
      </c>
      <c r="E11">
        <v>349</v>
      </c>
      <c r="F11" s="11" t="s">
        <v>114</v>
      </c>
      <c r="G11">
        <f t="shared" si="0"/>
        <v>0</v>
      </c>
      <c r="H11" t="str">
        <f t="shared" si="1"/>
        <v>，202106122017390020</v>
      </c>
      <c r="I11" t="e">
        <f>VLOOKUP(A11,HOP!A:T,20,0)</f>
        <v>#N/A</v>
      </c>
      <c r="J11">
        <v>6.12</v>
      </c>
    </row>
    <row r="12" spans="1:10">
      <c r="A12">
        <v>1057164976</v>
      </c>
      <c r="B12" t="s">
        <v>56</v>
      </c>
      <c r="C12" t="s">
        <v>71</v>
      </c>
      <c r="D12" s="5">
        <v>378</v>
      </c>
      <c r="E12">
        <v>378</v>
      </c>
      <c r="F12" s="11" t="s">
        <v>115</v>
      </c>
      <c r="G12">
        <f t="shared" si="0"/>
        <v>0</v>
      </c>
      <c r="H12" t="str">
        <f t="shared" si="1"/>
        <v>，202106261258380025</v>
      </c>
      <c r="I12" t="e">
        <f>VLOOKUP(A12,HOP!A:T,20,0)</f>
        <v>#N/A</v>
      </c>
      <c r="J12">
        <v>6.26</v>
      </c>
    </row>
    <row r="13" spans="1:10">
      <c r="A13">
        <v>1057167140</v>
      </c>
      <c r="B13" t="s">
        <v>56</v>
      </c>
      <c r="C13" t="s">
        <v>71</v>
      </c>
      <c r="D13" s="5">
        <v>378</v>
      </c>
      <c r="E13">
        <v>378</v>
      </c>
      <c r="F13" s="11" t="s">
        <v>116</v>
      </c>
      <c r="G13">
        <f t="shared" si="0"/>
        <v>0</v>
      </c>
      <c r="H13" t="str">
        <f t="shared" si="1"/>
        <v>，202106261300020025</v>
      </c>
      <c r="I13" t="e">
        <f>VLOOKUP(A13,HOP!A:T,20,0)</f>
        <v>#N/A</v>
      </c>
      <c r="J13">
        <v>6.26</v>
      </c>
    </row>
    <row r="14" spans="1:10">
      <c r="A14">
        <v>1050472208</v>
      </c>
      <c r="B14" t="s">
        <v>80</v>
      </c>
      <c r="C14" t="s">
        <v>27</v>
      </c>
      <c r="D14" s="5">
        <v>188</v>
      </c>
      <c r="E14">
        <v>188</v>
      </c>
      <c r="F14" s="11" t="s">
        <v>117</v>
      </c>
      <c r="G14">
        <f t="shared" si="0"/>
        <v>0</v>
      </c>
      <c r="H14" t="str">
        <f t="shared" si="1"/>
        <v>，202106201643260021</v>
      </c>
      <c r="I14" t="e">
        <f>VLOOKUP(A14,HOP!A:T,20,0)</f>
        <v>#N/A</v>
      </c>
      <c r="J14" s="7">
        <v>6.2</v>
      </c>
    </row>
    <row r="15" spans="1:10">
      <c r="A15">
        <v>1051547696</v>
      </c>
      <c r="B15" t="s">
        <v>27</v>
      </c>
      <c r="C15" t="s">
        <v>38</v>
      </c>
      <c r="D15" s="5">
        <v>188</v>
      </c>
      <c r="E15">
        <v>188</v>
      </c>
      <c r="F15" s="11" t="s">
        <v>118</v>
      </c>
      <c r="G15">
        <f t="shared" si="0"/>
        <v>0</v>
      </c>
      <c r="H15" t="str">
        <f t="shared" si="1"/>
        <v>，202106211515580020</v>
      </c>
      <c r="I15" t="e">
        <f>VLOOKUP(A15,HOP!A:T,20,0)</f>
        <v>#N/A</v>
      </c>
      <c r="J15">
        <v>6.21</v>
      </c>
    </row>
    <row r="16" spans="1:10">
      <c r="A16">
        <v>1052793365</v>
      </c>
      <c r="B16" t="s">
        <v>38</v>
      </c>
      <c r="C16" t="s">
        <v>39</v>
      </c>
      <c r="D16" s="5">
        <v>188</v>
      </c>
      <c r="E16">
        <v>188</v>
      </c>
      <c r="F16" s="11" t="s">
        <v>119</v>
      </c>
      <c r="G16">
        <f t="shared" si="0"/>
        <v>0</v>
      </c>
      <c r="H16" t="str">
        <f t="shared" si="1"/>
        <v>，202106221719590022</v>
      </c>
      <c r="I16" t="e">
        <f>VLOOKUP(A16,HOP!A:T,20,0)</f>
        <v>#N/A</v>
      </c>
      <c r="J16">
        <v>6.22</v>
      </c>
    </row>
    <row r="17" spans="1:10">
      <c r="A17">
        <v>1056151542</v>
      </c>
      <c r="B17" t="s">
        <v>51</v>
      </c>
      <c r="C17" t="s">
        <v>56</v>
      </c>
      <c r="D17" s="5">
        <v>198</v>
      </c>
      <c r="E17">
        <v>198</v>
      </c>
      <c r="F17" s="11" t="s">
        <v>120</v>
      </c>
      <c r="G17">
        <f t="shared" si="0"/>
        <v>0</v>
      </c>
      <c r="H17" t="str">
        <f t="shared" si="1"/>
        <v>，202106251544060025</v>
      </c>
      <c r="I17" t="e">
        <f>VLOOKUP(A17,HOP!A:T,20,0)</f>
        <v>#N/A</v>
      </c>
      <c r="J17">
        <v>6.25</v>
      </c>
    </row>
    <row r="18" spans="1:10">
      <c r="A18">
        <v>1050358651</v>
      </c>
      <c r="B18" t="s">
        <v>80</v>
      </c>
      <c r="C18" t="s">
        <v>27</v>
      </c>
      <c r="D18" s="5">
        <v>430</v>
      </c>
      <c r="E18">
        <v>430</v>
      </c>
      <c r="F18" s="11" t="s">
        <v>121</v>
      </c>
      <c r="G18">
        <f t="shared" si="0"/>
        <v>0</v>
      </c>
      <c r="H18" t="str">
        <f t="shared" si="1"/>
        <v>，202106201433490020</v>
      </c>
      <c r="I18" t="e">
        <f>VLOOKUP(A18,HOP!A:T,20,0)</f>
        <v>#N/A</v>
      </c>
      <c r="J18" s="7">
        <v>6.2</v>
      </c>
    </row>
    <row r="19" spans="1:10">
      <c r="A19">
        <v>1052626971</v>
      </c>
      <c r="B19" t="s">
        <v>38</v>
      </c>
      <c r="C19" t="s">
        <v>39</v>
      </c>
      <c r="D19" s="5">
        <v>430</v>
      </c>
      <c r="E19">
        <v>430</v>
      </c>
      <c r="F19" s="11" t="s">
        <v>122</v>
      </c>
      <c r="G19">
        <f t="shared" si="0"/>
        <v>0</v>
      </c>
      <c r="H19" t="str">
        <f t="shared" si="1"/>
        <v>，202106221350140021</v>
      </c>
      <c r="I19" t="e">
        <f>VLOOKUP(A19,HOP!A:T,20,0)</f>
        <v>#N/A</v>
      </c>
      <c r="J19">
        <v>6.22</v>
      </c>
    </row>
    <row r="20" spans="1:10">
      <c r="A20">
        <v>1054791731</v>
      </c>
      <c r="B20" t="s">
        <v>45</v>
      </c>
      <c r="C20" t="s">
        <v>51</v>
      </c>
      <c r="D20" s="5">
        <v>115</v>
      </c>
      <c r="E20">
        <v>115</v>
      </c>
      <c r="F20" s="11" t="s">
        <v>123</v>
      </c>
      <c r="G20">
        <f t="shared" si="0"/>
        <v>0</v>
      </c>
      <c r="H20" t="str">
        <f t="shared" si="1"/>
        <v>，202106241122120025</v>
      </c>
      <c r="I20" t="e">
        <f>VLOOKUP(A20,HOP!A:T,20,0)</f>
        <v>#N/A</v>
      </c>
      <c r="J20">
        <v>6.24</v>
      </c>
    </row>
    <row r="22" spans="4:4">
      <c r="D22">
        <f>SUM(D2:D21)</f>
        <v>7673</v>
      </c>
    </row>
    <row r="26" spans="1:3">
      <c r="A26" t="s">
        <v>124</v>
      </c>
      <c r="C26">
        <v>2190</v>
      </c>
    </row>
    <row r="27" spans="1:3">
      <c r="A27" t="s">
        <v>125</v>
      </c>
      <c r="C27">
        <v>5102</v>
      </c>
    </row>
    <row r="28" spans="1:4">
      <c r="A28" t="s">
        <v>126</v>
      </c>
      <c r="C28">
        <v>381</v>
      </c>
      <c r="D28" t="s">
        <v>107</v>
      </c>
    </row>
    <row r="29" spans="1:3">
      <c r="A29" t="s">
        <v>127</v>
      </c>
      <c r="C29">
        <f>SUM(C26:C28)</f>
        <v>7673</v>
      </c>
    </row>
  </sheetData>
  <autoFilter ref="A1:J2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132</v>
      </c>
      <c r="F1" s="2" t="s">
        <v>17</v>
      </c>
      <c r="G1" s="2" t="s">
        <v>18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</row>
    <row r="2" s="1" customFormat="1" spans="1:20">
      <c r="A2" s="1" t="s">
        <v>146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151</v>
      </c>
      <c r="G2" s="1" t="s">
        <v>152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7</v>
      </c>
      <c r="M2" s="1" t="s">
        <v>156</v>
      </c>
      <c r="N2" s="1" t="s">
        <v>156</v>
      </c>
      <c r="O2" s="1" t="s">
        <v>7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</row>
    <row r="3" s="1" customFormat="1" spans="1:20">
      <c r="A3" s="1" t="s">
        <v>162</v>
      </c>
      <c r="B3" s="1" t="s">
        <v>147</v>
      </c>
      <c r="C3" s="1" t="s">
        <v>163</v>
      </c>
      <c r="D3" s="1" t="s">
        <v>164</v>
      </c>
      <c r="E3" s="1" t="s">
        <v>165</v>
      </c>
      <c r="F3" s="1" t="s">
        <v>147</v>
      </c>
      <c r="G3" s="1" t="s">
        <v>151</v>
      </c>
      <c r="H3" s="1" t="s">
        <v>153</v>
      </c>
      <c r="I3" s="1" t="s">
        <v>166</v>
      </c>
      <c r="J3" s="1" t="s">
        <v>155</v>
      </c>
      <c r="K3" s="1" t="s">
        <v>166</v>
      </c>
      <c r="L3" s="1" t="s">
        <v>166</v>
      </c>
      <c r="M3" s="1" t="s">
        <v>167</v>
      </c>
      <c r="N3" s="1" t="s">
        <v>167</v>
      </c>
      <c r="O3" s="1" t="s">
        <v>7</v>
      </c>
      <c r="P3" s="1" t="s">
        <v>157</v>
      </c>
      <c r="Q3" s="1" t="s">
        <v>168</v>
      </c>
      <c r="R3" s="1" t="s">
        <v>159</v>
      </c>
      <c r="S3" s="1" t="s">
        <v>160</v>
      </c>
      <c r="T3" s="1" t="s">
        <v>161</v>
      </c>
    </row>
    <row r="4" s="1" customFormat="1" spans="1:20">
      <c r="A4" s="1" t="s">
        <v>30</v>
      </c>
      <c r="B4" s="1" t="s">
        <v>169</v>
      </c>
      <c r="C4" s="1" t="s">
        <v>170</v>
      </c>
      <c r="D4" s="1" t="s">
        <v>9</v>
      </c>
      <c r="E4" s="1" t="s">
        <v>31</v>
      </c>
      <c r="F4" s="1" t="s">
        <v>171</v>
      </c>
      <c r="G4" s="1" t="s">
        <v>151</v>
      </c>
      <c r="H4" s="1" t="s">
        <v>153</v>
      </c>
      <c r="I4" s="1" t="s">
        <v>29</v>
      </c>
      <c r="J4" s="1" t="s">
        <v>155</v>
      </c>
      <c r="K4" s="1" t="s">
        <v>29</v>
      </c>
      <c r="L4" s="1" t="s">
        <v>29</v>
      </c>
      <c r="M4" s="1" t="s">
        <v>167</v>
      </c>
      <c r="N4" s="1" t="s">
        <v>167</v>
      </c>
      <c r="O4" s="1" t="s">
        <v>7</v>
      </c>
      <c r="P4" s="1" t="s">
        <v>157</v>
      </c>
      <c r="Q4" s="1" t="s">
        <v>172</v>
      </c>
      <c r="R4" s="1" t="s">
        <v>159</v>
      </c>
      <c r="S4" s="1" t="s">
        <v>160</v>
      </c>
      <c r="T4" s="1" t="s">
        <v>161</v>
      </c>
    </row>
    <row r="5" s="1" customFormat="1" spans="1:20">
      <c r="A5" s="1" t="s">
        <v>22</v>
      </c>
      <c r="B5" s="1" t="s">
        <v>169</v>
      </c>
      <c r="C5" s="1" t="s">
        <v>173</v>
      </c>
      <c r="D5" s="1" t="s">
        <v>9</v>
      </c>
      <c r="E5" s="1" t="s">
        <v>24</v>
      </c>
      <c r="F5" s="1" t="s">
        <v>171</v>
      </c>
      <c r="G5" s="1" t="s">
        <v>151</v>
      </c>
      <c r="H5" s="1" t="s">
        <v>153</v>
      </c>
      <c r="I5" s="1" t="s">
        <v>29</v>
      </c>
      <c r="J5" s="1" t="s">
        <v>155</v>
      </c>
      <c r="K5" s="1" t="s">
        <v>29</v>
      </c>
      <c r="L5" s="1" t="s">
        <v>29</v>
      </c>
      <c r="M5" s="1" t="s">
        <v>167</v>
      </c>
      <c r="N5" s="1" t="s">
        <v>167</v>
      </c>
      <c r="O5" s="1" t="s">
        <v>7</v>
      </c>
      <c r="P5" s="1" t="s">
        <v>157</v>
      </c>
      <c r="Q5" s="1" t="s">
        <v>174</v>
      </c>
      <c r="R5" s="1" t="s">
        <v>159</v>
      </c>
      <c r="S5" s="1" t="s">
        <v>160</v>
      </c>
      <c r="T5" s="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2021-06-29T07:00:42Z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0DFF3C0B195B401BA9275569CDD0316F</vt:lpwstr>
  </property>
  <property fmtid="{D5CDD505-2E9C-101B-9397-08002B2CF9AE}" pid="3" name="KSOProductBuildVer">
    <vt:lpwstr>2052-11.1.0.10495</vt:lpwstr>
  </property>
</Properties>
</file>