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对账!$1:$4</definedName>
  </definedNames>
  <calcPr calcId="144525"/>
</workbook>
</file>

<file path=xl/sharedStrings.xml><?xml version="1.0" encoding="utf-8"?>
<sst xmlns="http://schemas.openxmlformats.org/spreadsheetml/2006/main" count="136" uniqueCount="83">
  <si>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</si>
  <si>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</si>
  <si>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</si>
  <si>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</si>
  <si>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</si>
  <si>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</si>
  <si>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</si>
  <si>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</si>
  <si>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</si>
  <si>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</si>
  <si>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</si>
  <si>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</si>
  <si>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</si>
  <si>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</si>
  <si>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</si>
  <si>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</si>
  <si>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</si>
  <si>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</si>
  <si>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</si>
  <si>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</si>
  <si>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</si>
  <si>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</si>
  <si>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</si>
  <si>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</si>
  <si>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Ctrip</t>
  </si>
  <si>
    <t>正常</t>
  </si>
  <si>
    <t>[杭州]杭州红星文化大酒店(68265436)</t>
  </si>
  <si>
    <t>单人间&lt;双人入住&gt;&lt;内宾&gt;&lt;预付&gt;&lt;无早&gt;</t>
  </si>
  <si>
    <t>CNY</t>
  </si>
  <si>
    <t>黄翠艺</t>
  </si>
  <si>
    <t>CA363210629CNY</t>
  </si>
  <si>
    <t>未提现</t>
  </si>
  <si>
    <t>携程开票</t>
  </si>
  <si>
    <t>[北京]7天连锁酒店(北京苹果园地铁站金顶北街店)(69311134)</t>
  </si>
  <si>
    <t>精选大床房&lt;内宾&gt;&lt;双人入住&gt;&lt;预付&gt;&lt;无早&gt;</t>
  </si>
  <si>
    <t>杨燈</t>
  </si>
  <si>
    <t>[淮安]淮安富力万达嘉华酒店(68299716)</t>
  </si>
  <si>
    <t>豪华双床房&lt;内宾&gt;&lt;双人入住&gt;&lt;预付&gt;&lt;双早&gt;</t>
  </si>
  <si>
    <t>梁小青,梁培生</t>
  </si>
  <si>
    <t>，</t>
  </si>
  <si>
    <t>A210629093128481</t>
  </si>
  <si>
    <t>CNY / HKD 当前参考汇率: 1.200918428</t>
  </si>
  <si>
    <t>总计： 1816.54 CNY/
2181.52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</si>
  <si>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</si>
  <si>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</si>
  <si>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</si>
  <si>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</si>
  <si>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</si>
  <si>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</si>
  <si>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</si>
  <si>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</si>
  <si>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</si>
  <si>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</si>
  <si>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</si>
  <si>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</si>
  <si>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</si>
  <si>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</si>
  <si>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</si>
  <si>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</si>
  <si>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</si>
  <si>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2021-06-13</t>
  </si>
  <si>
    <t>2156189</t>
  </si>
  <si>
    <t>淮安富力万达嘉华酒店</t>
  </si>
  <si>
    <t>2021-06-14</t>
  </si>
  <si>
    <t>退房日周结</t>
  </si>
  <si>
    <t>1416.62</t>
  </si>
  <si>
    <t>RMB</t>
  </si>
  <si>
    <t>0</t>
  </si>
  <si>
    <t>0.00</t>
  </si>
  <si>
    <t>携程国内直连(DD)</t>
  </si>
  <si>
    <t>2021-06-13 16:05:21</t>
  </si>
  <si>
    <t>否</t>
  </si>
  <si>
    <t>汇智国际旅游发展有限公司</t>
  </si>
  <si>
    <t>直连</t>
  </si>
  <si>
    <t>2156075</t>
  </si>
  <si>
    <t>7天连锁酒店(北京苹果园地铁站金顶北街店)</t>
  </si>
  <si>
    <t>202.79</t>
  </si>
  <si>
    <t>2021-06-13 14:11:32</t>
  </si>
  <si>
    <t>2021-06-12</t>
  </si>
  <si>
    <t>2155320</t>
  </si>
  <si>
    <t>杭州红星文化大酒店</t>
  </si>
  <si>
    <t>197.13</t>
  </si>
  <si>
    <t>2021-06-12 18:06:35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</si>
</sst>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7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25" borderId="7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5" fillId="21" borderId="1" applyNumberFormat="0" applyAlignment="0" applyProtection="0">
      <alignment vertical="center"/>
    </xf>
    <xf numFmtId="0" fontId="8" fillId="9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1" sqref="$A1:$XFD1048576"/>
    </sheetView>
  </sheetViews>
  <sheetFormatPr defaultColWidth="9" defaultRowHeight="13.5" outlineLevelRow="3"/>
  <cols>
    <col min="1" max="6" width="9" style="4"/>
    <col min="7" max="7" width="9.875" style="4" customWidth="1"/>
    <col min="8" max="16384" width="9" style="4"/>
  </cols>
  <sheetData>
    <row r="1" s="4" customFormat="1" spans="1:2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="4" customFormat="1" spans="1:24">
      <c r="A2" s="4">
        <v>15549062946</v>
      </c>
      <c r="B2" s="4" t="s">
        <v>24</v>
      </c>
      <c r="C2" s="4" t="s">
        <v>25</v>
      </c>
      <c r="D2" s="4" t="s">
        <v>26</v>
      </c>
      <c r="E2" s="4" t="s">
        <v>27</v>
      </c>
      <c r="F2" s="5">
        <v>44360</v>
      </c>
      <c r="G2" s="5">
        <v>44361</v>
      </c>
      <c r="H2" s="4">
        <v>1</v>
      </c>
      <c r="I2" s="4">
        <v>1</v>
      </c>
      <c r="J2" s="4">
        <v>1</v>
      </c>
      <c r="K2" s="4" t="s">
        <v>28</v>
      </c>
      <c r="L2" s="4">
        <v>197.13</v>
      </c>
      <c r="M2" s="4">
        <v>197.13</v>
      </c>
      <c r="N2" s="4" t="s">
        <v>29</v>
      </c>
      <c r="O2" s="4" t="s">
        <v>30</v>
      </c>
      <c r="P2" s="4" t="s">
        <v>31</v>
      </c>
      <c r="Q2" s="4">
        <v>0</v>
      </c>
      <c r="R2" s="6">
        <v>44359</v>
      </c>
      <c r="S2" s="5">
        <v>44376</v>
      </c>
      <c r="T2" s="4" t="s">
        <v>32</v>
      </c>
      <c r="U2" s="4">
        <v>197.13</v>
      </c>
      <c r="V2" s="4">
        <v>0</v>
      </c>
      <c r="W2" s="4">
        <v>0</v>
      </c>
      <c r="X2" s="4">
        <v>2155320</v>
      </c>
    </row>
    <row r="3" s="4" customFormat="1" spans="1:24">
      <c r="A3" s="4">
        <v>15549980295</v>
      </c>
      <c r="B3" s="4" t="s">
        <v>24</v>
      </c>
      <c r="C3" s="4" t="s">
        <v>25</v>
      </c>
      <c r="D3" s="4" t="s">
        <v>33</v>
      </c>
      <c r="E3" s="4" t="s">
        <v>34</v>
      </c>
      <c r="F3" s="5">
        <v>44360</v>
      </c>
      <c r="G3" s="5">
        <v>44361</v>
      </c>
      <c r="H3" s="4">
        <v>1</v>
      </c>
      <c r="I3" s="4">
        <v>1</v>
      </c>
      <c r="J3" s="4">
        <v>1</v>
      </c>
      <c r="K3" s="4" t="s">
        <v>28</v>
      </c>
      <c r="L3" s="4">
        <v>202.79</v>
      </c>
      <c r="M3" s="4">
        <v>202.79</v>
      </c>
      <c r="N3" s="4" t="s">
        <v>35</v>
      </c>
      <c r="O3" s="4" t="s">
        <v>30</v>
      </c>
      <c r="P3" s="4" t="s">
        <v>31</v>
      </c>
      <c r="Q3" s="4">
        <v>0</v>
      </c>
      <c r="R3" s="6">
        <v>44360</v>
      </c>
      <c r="S3" s="5">
        <v>44376</v>
      </c>
      <c r="T3" s="4" t="s">
        <v>32</v>
      </c>
      <c r="U3" s="4">
        <v>202.79</v>
      </c>
      <c r="V3" s="4">
        <v>0</v>
      </c>
      <c r="W3" s="4">
        <v>0</v>
      </c>
      <c r="X3" s="4">
        <v>2156075</v>
      </c>
    </row>
    <row r="4" s="4" customFormat="1" spans="1:24">
      <c r="A4" s="4">
        <v>15550100722</v>
      </c>
      <c r="B4" s="4" t="s">
        <v>24</v>
      </c>
      <c r="C4" s="4" t="s">
        <v>25</v>
      </c>
      <c r="D4" s="4" t="s">
        <v>36</v>
      </c>
      <c r="E4" s="4" t="s">
        <v>37</v>
      </c>
      <c r="F4" s="5">
        <v>44360</v>
      </c>
      <c r="G4" s="5">
        <v>44361</v>
      </c>
      <c r="H4" s="4">
        <v>2</v>
      </c>
      <c r="I4" s="4">
        <v>1</v>
      </c>
      <c r="J4" s="4">
        <v>2</v>
      </c>
      <c r="K4" s="4" t="s">
        <v>28</v>
      </c>
      <c r="L4" s="4">
        <v>1416.62</v>
      </c>
      <c r="M4" s="4">
        <v>1416.62</v>
      </c>
      <c r="N4" s="4" t="s">
        <v>38</v>
      </c>
      <c r="O4" s="4" t="s">
        <v>30</v>
      </c>
      <c r="P4" s="4" t="s">
        <v>31</v>
      </c>
      <c r="Q4" s="4">
        <v>0</v>
      </c>
      <c r="R4" s="6">
        <v>44360</v>
      </c>
      <c r="S4" s="5">
        <v>44376</v>
      </c>
      <c r="T4" s="4" t="s">
        <v>32</v>
      </c>
      <c r="U4" s="4">
        <v>1416.62</v>
      </c>
      <c r="V4" s="4">
        <v>0</v>
      </c>
      <c r="W4" s="4">
        <v>0</v>
      </c>
      <c r="X4" s="4">
        <v>2156189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F23" sqref="F23"/>
    </sheetView>
  </sheetViews>
  <sheetFormatPr defaultColWidth="9" defaultRowHeight="13.5"/>
  <cols>
    <col min="1" max="1" width="13.875" style="4" customWidth="1"/>
    <col min="2" max="2" width="10.375" style="4"/>
    <col min="3" max="3" width="9.875" style="4" customWidth="1"/>
    <col min="4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39</v>
      </c>
    </row>
    <row r="2" s="4" customFormat="1" spans="1:9">
      <c r="A2" s="4">
        <v>15549062946</v>
      </c>
      <c r="B2" s="5">
        <v>44360</v>
      </c>
      <c r="C2" s="5">
        <v>44361</v>
      </c>
      <c r="D2" s="4">
        <v>197.13</v>
      </c>
      <c r="E2" s="4" t="str">
        <f>VLOOKUP(A2,HOP!A:L,12,0)</f>
        <v>197.13</v>
      </c>
      <c r="F2" s="4" t="str">
        <f>VLOOKUP(A2,HOP!A:C,3,0)</f>
        <v>2155320</v>
      </c>
      <c r="G2" s="4">
        <f>D2-E2</f>
        <v>0</v>
      </c>
      <c r="H2" s="4" t="str">
        <f>$H$1&amp;F2</f>
        <v>，2155320</v>
      </c>
      <c r="I2" s="4" t="str">
        <f>VLOOKUP(A2,HOP!A:T,20,0)</f>
        <v>直连</v>
      </c>
    </row>
    <row r="3" s="4" customFormat="1" spans="1:9">
      <c r="A3" s="4">
        <v>15549980295</v>
      </c>
      <c r="B3" s="5">
        <v>44360</v>
      </c>
      <c r="C3" s="5">
        <v>44361</v>
      </c>
      <c r="D3" s="4">
        <v>202.79</v>
      </c>
      <c r="E3" s="4" t="str">
        <f>VLOOKUP(A3,HOP!A:L,12,0)</f>
        <v>202.79</v>
      </c>
      <c r="F3" s="4" t="str">
        <f>VLOOKUP(A3,HOP!A:C,3,0)</f>
        <v>2156075</v>
      </c>
      <c r="G3" s="4">
        <f>D3-E3</f>
        <v>0</v>
      </c>
      <c r="H3" s="4" t="str">
        <f>$H$1&amp;F3</f>
        <v>，2156075</v>
      </c>
      <c r="I3" s="4" t="str">
        <f>VLOOKUP(A3,HOP!A:T,20,0)</f>
        <v>直连</v>
      </c>
    </row>
    <row r="4" s="4" customFormat="1" spans="1:9">
      <c r="A4" s="4">
        <v>15550100722</v>
      </c>
      <c r="B4" s="5">
        <v>44360</v>
      </c>
      <c r="C4" s="5">
        <v>44361</v>
      </c>
      <c r="D4" s="4">
        <v>1416.62</v>
      </c>
      <c r="E4" s="4" t="str">
        <f>VLOOKUP(A4,HOP!A:L,12,0)</f>
        <v>1416.62</v>
      </c>
      <c r="F4" s="4" t="str">
        <f>VLOOKUP(A4,HOP!A:C,3,0)</f>
        <v>2156189</v>
      </c>
      <c r="G4" s="4">
        <f>D4-E4</f>
        <v>0</v>
      </c>
      <c r="H4" s="4" t="str">
        <f>$H$1&amp;F4</f>
        <v>，2156189</v>
      </c>
      <c r="I4" s="4" t="str">
        <f>VLOOKUP(A4,HOP!A:T,20,0)</f>
        <v>直连</v>
      </c>
    </row>
    <row r="6" spans="4:4">
      <c r="D6" s="4">
        <f>SUM(D2:D5)</f>
        <v>1816.54</v>
      </c>
    </row>
    <row r="10" spans="1:1">
      <c r="A10" s="4" t="s">
        <v>40</v>
      </c>
    </row>
    <row r="11" spans="1:1">
      <c r="A11" s="4" t="s">
        <v>41</v>
      </c>
    </row>
    <row r="12" spans="1:1">
      <c r="A12" s="4" t="s">
        <v>42</v>
      </c>
    </row>
  </sheetData>
  <autoFilter ref="A1:XFD4">
    <extLst/>
  </autoFilter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"/>
  <sheetViews>
    <sheetView workbookViewId="0">
      <selection activeCell="A2" sqref="A2:A1048576"/>
    </sheetView>
  </sheetViews>
  <sheetFormatPr defaultColWidth="8" defaultRowHeight="12.75" outlineLevelRow="3"/>
  <cols>
    <col min="1" max="1" width="11.125" style="1"/>
    <col min="2" max="16383" width="8" style="1"/>
  </cols>
  <sheetData>
    <row r="1" s="1" customFormat="1" spans="1:20">
      <c r="A1" s="2" t="s">
        <v>43</v>
      </c>
      <c r="B1" s="2" t="s">
        <v>44</v>
      </c>
      <c r="C1" s="2" t="s">
        <v>45</v>
      </c>
      <c r="D1" s="2" t="s">
        <v>46</v>
      </c>
      <c r="E1" s="2" t="s">
        <v>13</v>
      </c>
      <c r="F1" s="2" t="s">
        <v>5</v>
      </c>
      <c r="G1" s="2" t="s">
        <v>6</v>
      </c>
      <c r="H1" s="2" t="s">
        <v>47</v>
      </c>
      <c r="I1" s="2" t="s">
        <v>48</v>
      </c>
      <c r="J1" s="2" t="s">
        <v>49</v>
      </c>
      <c r="K1" s="2" t="s">
        <v>50</v>
      </c>
      <c r="L1" s="2" t="s">
        <v>51</v>
      </c>
      <c r="M1" s="2" t="s">
        <v>52</v>
      </c>
      <c r="N1" s="2" t="s">
        <v>53</v>
      </c>
      <c r="O1" s="2" t="s">
        <v>54</v>
      </c>
      <c r="P1" s="2" t="s">
        <v>55</v>
      </c>
      <c r="Q1" s="2" t="s">
        <v>56</v>
      </c>
      <c r="R1" s="2" t="s">
        <v>57</v>
      </c>
      <c r="S1" s="2" t="s">
        <v>58</v>
      </c>
      <c r="T1" s="2" t="s">
        <v>59</v>
      </c>
    </row>
    <row r="2" s="1" customFormat="1" spans="1:20">
      <c r="A2" s="3">
        <v>15550100722</v>
      </c>
      <c r="B2" s="1" t="s">
        <v>60</v>
      </c>
      <c r="C2" s="1" t="s">
        <v>61</v>
      </c>
      <c r="D2" s="1" t="s">
        <v>62</v>
      </c>
      <c r="E2" s="1" t="s">
        <v>38</v>
      </c>
      <c r="F2" s="1" t="s">
        <v>60</v>
      </c>
      <c r="G2" s="1" t="s">
        <v>63</v>
      </c>
      <c r="H2" s="1" t="s">
        <v>64</v>
      </c>
      <c r="I2" s="1" t="s">
        <v>65</v>
      </c>
      <c r="J2" s="1" t="s">
        <v>66</v>
      </c>
      <c r="K2" s="1" t="s">
        <v>65</v>
      </c>
      <c r="L2" s="1" t="s">
        <v>65</v>
      </c>
      <c r="M2" s="1" t="s">
        <v>67</v>
      </c>
      <c r="N2" s="1" t="s">
        <v>67</v>
      </c>
      <c r="O2" s="1" t="s">
        <v>68</v>
      </c>
      <c r="P2" s="1" t="s">
        <v>69</v>
      </c>
      <c r="Q2" s="1" t="s">
        <v>70</v>
      </c>
      <c r="R2" s="1" t="s">
        <v>71</v>
      </c>
      <c r="S2" s="1" t="s">
        <v>72</v>
      </c>
      <c r="T2" s="1" t="s">
        <v>73</v>
      </c>
    </row>
    <row r="3" s="1" customFormat="1" spans="1:20">
      <c r="A3" s="3">
        <v>15549980295</v>
      </c>
      <c r="B3" s="1" t="s">
        <v>60</v>
      </c>
      <c r="C3" s="1" t="s">
        <v>74</v>
      </c>
      <c r="D3" s="1" t="s">
        <v>75</v>
      </c>
      <c r="E3" s="1" t="s">
        <v>35</v>
      </c>
      <c r="F3" s="1" t="s">
        <v>60</v>
      </c>
      <c r="G3" s="1" t="s">
        <v>63</v>
      </c>
      <c r="H3" s="1" t="s">
        <v>64</v>
      </c>
      <c r="I3" s="1" t="s">
        <v>76</v>
      </c>
      <c r="J3" s="1" t="s">
        <v>66</v>
      </c>
      <c r="K3" s="1" t="s">
        <v>76</v>
      </c>
      <c r="L3" s="1" t="s">
        <v>76</v>
      </c>
      <c r="M3" s="1" t="s">
        <v>67</v>
      </c>
      <c r="N3" s="1" t="s">
        <v>67</v>
      </c>
      <c r="O3" s="1" t="s">
        <v>68</v>
      </c>
      <c r="P3" s="1" t="s">
        <v>69</v>
      </c>
      <c r="Q3" s="1" t="s">
        <v>77</v>
      </c>
      <c r="R3" s="1" t="s">
        <v>71</v>
      </c>
      <c r="S3" s="1" t="s">
        <v>72</v>
      </c>
      <c r="T3" s="1" t="s">
        <v>73</v>
      </c>
    </row>
    <row r="4" s="1" customFormat="1" spans="1:20">
      <c r="A4" s="3">
        <v>15549062946</v>
      </c>
      <c r="B4" s="1" t="s">
        <v>78</v>
      </c>
      <c r="C4" s="1" t="s">
        <v>79</v>
      </c>
      <c r="D4" s="1" t="s">
        <v>80</v>
      </c>
      <c r="E4" s="1" t="s">
        <v>29</v>
      </c>
      <c r="F4" s="1" t="s">
        <v>60</v>
      </c>
      <c r="G4" s="1" t="s">
        <v>63</v>
      </c>
      <c r="H4" s="1" t="s">
        <v>64</v>
      </c>
      <c r="I4" s="1" t="s">
        <v>81</v>
      </c>
      <c r="J4" s="1" t="s">
        <v>66</v>
      </c>
      <c r="K4" s="1" t="s">
        <v>81</v>
      </c>
      <c r="L4" s="1" t="s">
        <v>81</v>
      </c>
      <c r="M4" s="1" t="s">
        <v>67</v>
      </c>
      <c r="N4" s="1" t="s">
        <v>67</v>
      </c>
      <c r="O4" s="1" t="s">
        <v>68</v>
      </c>
      <c r="P4" s="1" t="s">
        <v>69</v>
      </c>
      <c r="Q4" s="1" t="s">
        <v>82</v>
      </c>
      <c r="R4" s="1" t="s">
        <v>71</v>
      </c>
      <c r="S4" s="1" t="s">
        <v>72</v>
      </c>
      <c r="T4" s="1" t="s">
        <v>73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2021-06-29T01:26:59Z</dcterms:created>
  <dcterms:modified xsi:type="dcterms:W3CDTF">2021-06-29T01:30:42Z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28C7083C17F947C2B75D09F81C58F0A7</vt:lpwstr>
  </property>
  <property fmtid="{D5CDD505-2E9C-101B-9397-08002B2CF9AE}" pid="3" name="KSOProductBuildVer">
    <vt:lpwstr>2052-11.1.0.10495</vt:lpwstr>
  </property>
</Properties>
</file>