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<sst xmlns="http://schemas.openxmlformats.org/spreadsheetml/2006/main" count="108" uniqueCount="71">
  <si>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</si>
  <si>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</si>
  <si>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</si>
  <si>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</si>
  <si>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</si>
  <si>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</si>
  <si>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</si>
  <si>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</si>
  <si>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</si>
  <si>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</si>
  <si>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</si>
  <si>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</si>
  <si>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</si>
  <si>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</si>
  <si>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</si>
  <si>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</si>
  <si>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</si>
  <si>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</si>
  <si>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</si>
  <si>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</si>
  <si>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</si>
  <si>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</si>
  <si>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</si>
  <si>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</si>
  <si>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</si>
  <si>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</si>
  <si>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[上海]上海宜兰贵斯精品酒店(37222571)</t>
  </si>
  <si>
    <t>精品大床房&lt;双人入住&gt;&lt;内宾&gt;&lt;预付&gt;&lt;无早&gt;</t>
  </si>
  <si>
    <t>CNY</t>
  </si>
  <si>
    <t>陆嘉翰</t>
  </si>
  <si>
    <t>CA363210701CNY</t>
  </si>
  <si>
    <t>未提现</t>
  </si>
  <si>
    <t>携程开票</t>
  </si>
  <si>
    <t>吴羽洁</t>
  </si>
  <si>
    <t>，</t>
  </si>
  <si>
    <t>A210701091930481</t>
  </si>
  <si>
    <t>CNY / HKD 当前参考汇率: 1.200494751</t>
  </si>
  <si>
    <t>总计：437.04 CNY/
524.66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</si>
  <si>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</si>
  <si>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</si>
  <si>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</si>
  <si>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</si>
  <si>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</si>
  <si>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</si>
  <si>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</si>
  <si>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</si>
  <si>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</si>
  <si>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</si>
  <si>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</si>
  <si>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</si>
  <si>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</si>
  <si>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</si>
  <si>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</si>
  <si>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</si>
  <si>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</si>
  <si>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2021-06-15</t>
  </si>
  <si>
    <t>2158027</t>
  </si>
  <si>
    <t>上海宜兰贵斯精品酒店</t>
  </si>
  <si>
    <t>2021-06-16</t>
  </si>
  <si>
    <t>退房日周结</t>
  </si>
  <si>
    <t>218.52</t>
  </si>
  <si>
    <t>RMB</t>
  </si>
  <si>
    <t>0</t>
  </si>
  <si>
    <t>0.00</t>
  </si>
  <si>
    <t>携程国内直连(DD)</t>
  </si>
  <si>
    <t>2021-06-15 16:14:44</t>
  </si>
  <si>
    <t>否</t>
  </si>
  <si>
    <t>汇智国际旅游发展有限公司</t>
  </si>
  <si>
    <t>直连</t>
  </si>
  <si>
    <t>2157491</t>
  </si>
  <si>
    <t>2021-06-15 02:47:09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</si>
</sst>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12" borderId="1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15551551450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44362</v>
      </c>
      <c r="G2" s="5">
        <v>44363</v>
      </c>
      <c r="H2" s="4">
        <v>1</v>
      </c>
      <c r="I2" s="4">
        <v>1</v>
      </c>
      <c r="J2" s="4">
        <v>1</v>
      </c>
      <c r="K2" s="4" t="s">
        <v>28</v>
      </c>
      <c r="L2" s="4">
        <v>218.52</v>
      </c>
      <c r="M2" s="4">
        <v>218.52</v>
      </c>
      <c r="N2" s="4" t="s">
        <v>29</v>
      </c>
      <c r="O2" s="4" t="s">
        <v>30</v>
      </c>
      <c r="P2" s="4" t="s">
        <v>31</v>
      </c>
      <c r="Q2" s="4">
        <v>0</v>
      </c>
      <c r="R2" s="6">
        <v>44362</v>
      </c>
      <c r="S2" s="5">
        <v>44378</v>
      </c>
      <c r="T2" s="4" t="s">
        <v>32</v>
      </c>
      <c r="U2" s="4">
        <v>218.52</v>
      </c>
      <c r="V2" s="4">
        <v>0</v>
      </c>
      <c r="W2" s="4">
        <v>0</v>
      </c>
    </row>
    <row r="3" s="4" customFormat="1" spans="1:24">
      <c r="A3" s="4">
        <v>15552077325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v>44362</v>
      </c>
      <c r="G3" s="5">
        <v>44363</v>
      </c>
      <c r="H3" s="4">
        <v>1</v>
      </c>
      <c r="I3" s="4">
        <v>1</v>
      </c>
      <c r="J3" s="4">
        <v>1</v>
      </c>
      <c r="K3" s="4" t="s">
        <v>28</v>
      </c>
      <c r="L3" s="4">
        <v>218.52</v>
      </c>
      <c r="M3" s="4">
        <v>218.52</v>
      </c>
      <c r="N3" s="4" t="s">
        <v>33</v>
      </c>
      <c r="O3" s="4" t="s">
        <v>30</v>
      </c>
      <c r="P3" s="4" t="s">
        <v>31</v>
      </c>
      <c r="Q3" s="4">
        <v>0</v>
      </c>
      <c r="R3" s="6">
        <v>44362</v>
      </c>
      <c r="S3" s="5">
        <v>44378</v>
      </c>
      <c r="T3" s="4" t="s">
        <v>32</v>
      </c>
      <c r="U3" s="4">
        <v>218.52</v>
      </c>
      <c r="V3" s="4">
        <v>0</v>
      </c>
      <c r="W3" s="4">
        <v>0</v>
      </c>
      <c r="X3" s="4">
        <v>2158027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28" sqref="F28"/>
    </sheetView>
  </sheetViews>
  <sheetFormatPr defaultColWidth="9" defaultRowHeight="13.5"/>
  <cols>
    <col min="1" max="1" width="13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</v>
      </c>
    </row>
    <row r="2" s="4" customFormat="1" spans="1:9">
      <c r="A2" s="4">
        <v>15551551450</v>
      </c>
      <c r="B2" s="5">
        <v>44362</v>
      </c>
      <c r="C2" s="5">
        <v>44363</v>
      </c>
      <c r="D2" s="4">
        <v>218.52</v>
      </c>
      <c r="E2" s="4" t="str">
        <f>VLOOKUP(A2,HOP!A:L,12,0)</f>
        <v>218.52</v>
      </c>
      <c r="F2" s="4" t="str">
        <f>VLOOKUP(A2,HOP!A:C,3,0)</f>
        <v>2157491</v>
      </c>
      <c r="G2" s="4">
        <f>D2-E2</f>
        <v>0</v>
      </c>
      <c r="H2" s="4" t="str">
        <f>$H$1&amp;F2</f>
        <v>，2157491</v>
      </c>
      <c r="I2" s="4" t="str">
        <f>VLOOKUP(A2,HOP!A:T,20,0)</f>
        <v>直连</v>
      </c>
    </row>
    <row r="3" s="4" customFormat="1" spans="1:9">
      <c r="A3" s="4">
        <v>15552077325</v>
      </c>
      <c r="B3" s="5">
        <v>44362</v>
      </c>
      <c r="C3" s="5">
        <v>44363</v>
      </c>
      <c r="D3" s="4">
        <v>218.52</v>
      </c>
      <c r="E3" s="4" t="str">
        <f>VLOOKUP(A3,HOP!A:L,12,0)</f>
        <v>218.52</v>
      </c>
      <c r="F3" s="4" t="str">
        <f>VLOOKUP(A3,HOP!A:C,3,0)</f>
        <v>2158027</v>
      </c>
      <c r="G3" s="4">
        <f>D3-E3</f>
        <v>0</v>
      </c>
      <c r="H3" s="4" t="str">
        <f>$H$1&amp;F3</f>
        <v>，2158027</v>
      </c>
      <c r="I3" s="4" t="str">
        <f>VLOOKUP(A3,HOP!A:T,20,0)</f>
        <v>直连</v>
      </c>
    </row>
    <row r="5" spans="4:4">
      <c r="D5" s="4">
        <f>SUM(D2:D4)</f>
        <v>437.04</v>
      </c>
    </row>
    <row r="9" spans="1:1">
      <c r="A9" s="4" t="s">
        <v>35</v>
      </c>
    </row>
    <row r="10" spans="1:1">
      <c r="A10" s="4" t="s">
        <v>36</v>
      </c>
    </row>
    <row r="11" spans="1:1">
      <c r="A11" s="4" t="s">
        <v>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38</v>
      </c>
      <c r="B1" s="2" t="s">
        <v>39</v>
      </c>
      <c r="C1" s="2" t="s">
        <v>40</v>
      </c>
      <c r="D1" s="2" t="s">
        <v>41</v>
      </c>
      <c r="E1" s="2" t="s">
        <v>13</v>
      </c>
      <c r="F1" s="2" t="s">
        <v>5</v>
      </c>
      <c r="G1" s="2" t="s">
        <v>6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52</v>
      </c>
      <c r="S1" s="2" t="s">
        <v>53</v>
      </c>
      <c r="T1" s="2" t="s">
        <v>54</v>
      </c>
    </row>
    <row r="2" s="1" customFormat="1" spans="1:20">
      <c r="A2" s="3">
        <v>15552077325</v>
      </c>
      <c r="B2" s="1" t="s">
        <v>55</v>
      </c>
      <c r="C2" s="1" t="s">
        <v>56</v>
      </c>
      <c r="D2" s="1" t="s">
        <v>57</v>
      </c>
      <c r="E2" s="1" t="s">
        <v>33</v>
      </c>
      <c r="F2" s="1" t="s">
        <v>55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60</v>
      </c>
      <c r="L2" s="1" t="s">
        <v>60</v>
      </c>
      <c r="M2" s="1" t="s">
        <v>62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 t="s">
        <v>68</v>
      </c>
    </row>
    <row r="3" s="1" customFormat="1" spans="1:20">
      <c r="A3" s="3">
        <v>15551551450</v>
      </c>
      <c r="B3" s="1" t="s">
        <v>55</v>
      </c>
      <c r="C3" s="1" t="s">
        <v>69</v>
      </c>
      <c r="D3" s="1" t="s">
        <v>57</v>
      </c>
      <c r="E3" s="1" t="s">
        <v>29</v>
      </c>
      <c r="F3" s="1" t="s">
        <v>55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60</v>
      </c>
      <c r="L3" s="1" t="s">
        <v>60</v>
      </c>
      <c r="M3" s="1" t="s">
        <v>62</v>
      </c>
      <c r="N3" s="1" t="s">
        <v>62</v>
      </c>
      <c r="O3" s="1" t="s">
        <v>63</v>
      </c>
      <c r="P3" s="1" t="s">
        <v>64</v>
      </c>
      <c r="Q3" s="1" t="s">
        <v>70</v>
      </c>
      <c r="R3" s="1" t="s">
        <v>66</v>
      </c>
      <c r="S3" s="1" t="s">
        <v>67</v>
      </c>
      <c r="T3" s="1" t="s">
        <v>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2021-07-01T01:14:32Z</dcterms:created>
  <dcterms:modified xsi:type="dcterms:W3CDTF">2021-07-01T01:18:49Z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2BB500CE4F2143E4B59C460C77951256</vt:lpwstr>
  </property>
  <property fmtid="{D5CDD505-2E9C-101B-9397-08002B2CF9AE}" pid="3" name="KSOProductBuildVer">
    <vt:lpwstr>2052-11.1.0.10495</vt:lpwstr>
  </property>
</Properties>
</file>