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</definedName>
  </definedNames>
  <calcPr calcId="144525"/>
</workbook>
</file>

<file path=xl/sharedStrings.xml><?xml version="1.0" encoding="utf-8"?>
<sst xmlns="http://schemas.openxmlformats.org/spreadsheetml/2006/main" count="1276" uniqueCount="339">
  <si>
    <t>去哪儿网酒店预付对账单</t>
  </si>
  <si>
    <t>供应商名称：</t>
  </si>
  <si>
    <t>港丰国际</t>
  </si>
  <si>
    <t>结算周期：</t>
  </si>
  <si>
    <t>2021-06-28至2021-07-04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</si>
  <si>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</si>
  <si>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</si>
  <si>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</si>
  <si>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</si>
  <si>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</si>
  <si>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</si>
  <si>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</si>
  <si>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</si>
  <si>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</si>
  <si>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</si>
  <si>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</si>
  <si>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</si>
  <si>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</si>
  <si>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</si>
  <si>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</si>
  <si>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¥33,019.00</t>
  </si>
  <si>
    <t>¥1,554.00</t>
  </si>
  <si>
    <t>¥2,793.00</t>
  </si>
  <si>
    <t>¥28,672.00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</si>
  <si>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</si>
  <si>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</si>
  <si>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</si>
  <si>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</si>
  <si>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</si>
  <si>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</si>
  <si>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</si>
  <si>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</si>
  <si>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</si>
  <si>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</si>
  <si>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</si>
  <si>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</si>
  <si>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</si>
  <si>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</si>
  <si>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</si>
  <si>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</si>
  <si>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</si>
  <si>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</si>
  <si>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</si>
  <si>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</si>
  <si>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</si>
  <si>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</si>
  <si>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</si>
  <si>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</si>
  <si>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</si>
  <si>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</si>
  <si>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</si>
  <si>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</si>
  <si>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</si>
  <si>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</si>
  <si>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</si>
  <si>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</si>
  <si>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</si>
  <si>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</si>
  <si>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</si>
  <si>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</si>
  <si>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</si>
  <si>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</si>
  <si>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</si>
  <si>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</si>
  <si>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</si>
  <si>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</si>
  <si>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</si>
  <si>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</si>
  <si>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</si>
  <si>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</si>
  <si>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702676892289</t>
  </si>
  <si>
    <t>2174741</t>
  </si>
  <si>
    <t>酒店预付</t>
  </si>
  <si>
    <t>否</t>
  </si>
  <si>
    <t>普通</t>
  </si>
  <si>
    <t>179439932</t>
  </si>
  <si>
    <t>曼谷盛泰澜中央世界商业中心酒店</t>
  </si>
  <si>
    <t>1619975</t>
  </si>
  <si>
    <t>XIAO/DANPENG|WI/MAIN</t>
  </si>
  <si>
    <t>2021-06-27</t>
  </si>
  <si>
    <t>2021-06-28</t>
  </si>
  <si>
    <t>¥712.00</t>
  </si>
  <si>
    <t>¥54.00</t>
  </si>
  <si>
    <t>¥658.00</t>
  </si>
  <si>
    <t>deluxe king bed room</t>
  </si>
  <si>
    <t>WEBSITE</t>
  </si>
  <si>
    <t>702675908371</t>
  </si>
  <si>
    <t>2173148</t>
  </si>
  <si>
    <t>158558549</t>
  </si>
  <si>
    <t>伦敦伊克赛尔慕奇夕酒店</t>
  </si>
  <si>
    <t>LUFEI/JIA</t>
  </si>
  <si>
    <t>2021-06-26</t>
  </si>
  <si>
    <t>¥892.00</t>
  </si>
  <si>
    <t>¥82.00</t>
  </si>
  <si>
    <t>¥810.00</t>
  </si>
  <si>
    <t>Moxy Double Sleeper, Guest room, 2 Twin/Single Bed(s)</t>
  </si>
  <si>
    <t>702677885706</t>
  </si>
  <si>
    <t>2175679</t>
  </si>
  <si>
    <t>856386512</t>
  </si>
  <si>
    <t>泗水福朋喜来登酒店</t>
  </si>
  <si>
    <t>ZHANG/GUANGYANG|DONG/YOUPING</t>
  </si>
  <si>
    <t>2021-06-29</t>
  </si>
  <si>
    <t>¥306.00</t>
  </si>
  <si>
    <t>¥33.00</t>
  </si>
  <si>
    <t>¥273.00</t>
  </si>
  <si>
    <t>Deluxe King Bed room</t>
  </si>
  <si>
    <t>702676986057</t>
  </si>
  <si>
    <t>2174853</t>
  </si>
  <si>
    <t>179513999</t>
  </si>
  <si>
    <t>迪拜克里克喜来登酒店</t>
  </si>
  <si>
    <t>HUANG/LEIMING</t>
  </si>
  <si>
    <t>¥1,006.00</t>
  </si>
  <si>
    <t>¥79.00</t>
  </si>
  <si>
    <t>¥927.00</t>
  </si>
  <si>
    <t>deluxe king room with creek view</t>
  </si>
  <si>
    <t>702676122161</t>
  </si>
  <si>
    <t>2174865</t>
  </si>
  <si>
    <t>GE/FENGLING</t>
  </si>
  <si>
    <t>¥848.00</t>
  </si>
  <si>
    <t>¥66.00</t>
  </si>
  <si>
    <t>¥782.00</t>
  </si>
  <si>
    <t>deluxe king room with city view</t>
  </si>
  <si>
    <t>702675485787</t>
  </si>
  <si>
    <t>2174105</t>
  </si>
  <si>
    <t>221932775</t>
  </si>
  <si>
    <t>香港汀兰居</t>
  </si>
  <si>
    <t>TAM/CHUNFAI</t>
  </si>
  <si>
    <t>2021-06-30</t>
  </si>
  <si>
    <t>¥219.00</t>
  </si>
  <si>
    <t>¥17.00</t>
  </si>
  <si>
    <t>¥202.00</t>
  </si>
  <si>
    <t>Standard Room</t>
  </si>
  <si>
    <t>702677522025</t>
  </si>
  <si>
    <t>2176403</t>
  </si>
  <si>
    <t>197616851</t>
  </si>
  <si>
    <t>阿布扎比雅乐轩酒店</t>
  </si>
  <si>
    <t>QIN/WEI</t>
  </si>
  <si>
    <t>¥792.00</t>
  </si>
  <si>
    <t>¥75.00</t>
  </si>
  <si>
    <t>¥717.00</t>
  </si>
  <si>
    <t>Aloft Room, Guest room, 1 King</t>
  </si>
  <si>
    <t>702678734013</t>
  </si>
  <si>
    <t>2177096</t>
  </si>
  <si>
    <t>821169313</t>
  </si>
  <si>
    <t>庞德时代酒店</t>
  </si>
  <si>
    <t>CHEN/JIAXI|MENG/SIQUAN</t>
  </si>
  <si>
    <t>¥1,306.00</t>
  </si>
  <si>
    <t>¥122.00</t>
  </si>
  <si>
    <t>¥1,184.00</t>
  </si>
  <si>
    <t>Bunk Pod</t>
  </si>
  <si>
    <t>702678182228</t>
  </si>
  <si>
    <t>2176723</t>
  </si>
  <si>
    <t>2021-07-01</t>
  </si>
  <si>
    <t>¥844.00</t>
  </si>
  <si>
    <t>¥78.00</t>
  </si>
  <si>
    <t>¥766.00</t>
  </si>
  <si>
    <t>702674530188</t>
  </si>
  <si>
    <t>2172618</t>
  </si>
  <si>
    <t>221904998</t>
  </si>
  <si>
    <t>澳门银河酒店</t>
  </si>
  <si>
    <t>LU/JIE|DAI/YUWEI</t>
  </si>
  <si>
    <t>2021-06-25</t>
  </si>
  <si>
    <t>2021-07-03</t>
  </si>
  <si>
    <t>¥4,200.00</t>
  </si>
  <si>
    <t>¥316.00</t>
  </si>
  <si>
    <t>¥3,884.00</t>
  </si>
  <si>
    <t>Deluxe Resort King</t>
  </si>
  <si>
    <t>702681697823</t>
  </si>
  <si>
    <t>2180676</t>
  </si>
  <si>
    <t>158575280</t>
  </si>
  <si>
    <t>达拉海角渡假村</t>
  </si>
  <si>
    <t>WEI/XUELI|SU/ZONGYI</t>
  </si>
  <si>
    <t>2021-07-02</t>
  </si>
  <si>
    <t>¥852.00</t>
  </si>
  <si>
    <t>¥770.00</t>
  </si>
  <si>
    <t>Deluxe Room</t>
  </si>
  <si>
    <t>702681697304</t>
  </si>
  <si>
    <t>2181284</t>
  </si>
  <si>
    <t>821115751</t>
  </si>
  <si>
    <t>缅甸首尔酒店</t>
  </si>
  <si>
    <t>YANG/GUMKGBAO</t>
  </si>
  <si>
    <t>¥193.00</t>
  </si>
  <si>
    <t>¥22.00</t>
  </si>
  <si>
    <t>¥171.00</t>
  </si>
  <si>
    <t>superior double bed room</t>
  </si>
  <si>
    <t>702678929800</t>
  </si>
  <si>
    <t>2177663</t>
  </si>
  <si>
    <t>158580542</t>
  </si>
  <si>
    <t>迪拜城市尊贵公寓酒店</t>
  </si>
  <si>
    <t>GUO/DONG|LIU/BIAO</t>
  </si>
  <si>
    <t>¥13,456.00</t>
  </si>
  <si>
    <t>¥1,238.00</t>
  </si>
  <si>
    <t>¥12,218.00</t>
  </si>
  <si>
    <t>Deluxe Three Bedrooms Apartment</t>
  </si>
  <si>
    <t>702681468533</t>
  </si>
  <si>
    <t>2181391</t>
  </si>
  <si>
    <t>LAU/HIUPAN</t>
  </si>
  <si>
    <t>¥407.00</t>
  </si>
  <si>
    <t>¥38.00</t>
  </si>
  <si>
    <t>¥369.00</t>
  </si>
  <si>
    <t>702682241296</t>
  </si>
  <si>
    <t>2182163</t>
  </si>
  <si>
    <t>221927672</t>
  </si>
  <si>
    <t>香港恒丰酒店</t>
  </si>
  <si>
    <t>TAI/HEPING</t>
  </si>
  <si>
    <t>2021-07-04</t>
  </si>
  <si>
    <t>¥386.00</t>
  </si>
  <si>
    <t>¥29.00</t>
  </si>
  <si>
    <t>¥357.00</t>
  </si>
  <si>
    <t>Superior King Bed Room</t>
  </si>
  <si>
    <t>702682395744</t>
  </si>
  <si>
    <t>2182521</t>
  </si>
  <si>
    <t>702681800773</t>
  </si>
  <si>
    <t>2181325</t>
  </si>
  <si>
    <t>189919160</t>
  </si>
  <si>
    <t>迪拜阿尔巴沙希尔顿逸林酒店</t>
  </si>
  <si>
    <t>YANG/FAN|WANG/YIMING</t>
  </si>
  <si>
    <t>¥34.00</t>
  </si>
  <si>
    <t>¥335.00</t>
  </si>
  <si>
    <t>King Bed room</t>
  </si>
  <si>
    <t>702681194148</t>
  </si>
  <si>
    <t>2181322</t>
  </si>
  <si>
    <t>LUO/BIN|LYU/CHENGLIN</t>
  </si>
  <si>
    <t>702681077102</t>
  </si>
  <si>
    <t>2181328</t>
  </si>
  <si>
    <t>JIANG/LI</t>
  </si>
  <si>
    <t>702681597545</t>
  </si>
  <si>
    <t>2181112</t>
  </si>
  <si>
    <t>158591372</t>
  </si>
  <si>
    <t>铂尔曼度假巴黎埃菲尔铁塔酒店</t>
  </si>
  <si>
    <t>WENWEN/QIU|DAOPENG/SONG</t>
  </si>
  <si>
    <t>¥3,532.00</t>
  </si>
  <si>
    <t>¥322.00</t>
  </si>
  <si>
    <t>¥3,210.00</t>
  </si>
  <si>
    <t>Classic Room, 1 King Size Bed, Garden View</t>
  </si>
  <si>
    <t>702683884277</t>
  </si>
  <si>
    <t>2183486</t>
  </si>
  <si>
    <t>REN/XIAOLIANG</t>
  </si>
  <si>
    <t>2021-07-14</t>
  </si>
  <si>
    <t>2021-07-16</t>
  </si>
  <si>
    <t>2021-07-04 18:43:47</t>
  </si>
  <si>
    <t>Deluxe City King</t>
  </si>
  <si>
    <t>合计</t>
  </si>
  <si>
    <t/>
  </si>
  <si>
    <t>¥31,465.00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</si>
  <si>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</si>
  <si>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</si>
  <si>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</si>
  <si>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</si>
  <si>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</si>
  <si>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</si>
  <si>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</si>
  <si>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</si>
  <si>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</si>
  <si>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A210706143811481</t>
  </si>
  <si>
    <t>A210706143833481</t>
  </si>
  <si>
    <r>
      <t>总计：</t>
    </r>
    <r>
      <rPr>
        <sz val="10"/>
        <rFont val="Arial"/>
        <charset val="134"/>
      </rPr>
      <t>28672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</si>
  <si>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</si>
  <si>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</si>
  <si>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</si>
  <si>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</si>
  <si>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</si>
  <si>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</si>
  <si>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</si>
  <si>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</si>
  <si>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</si>
  <si>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</si>
  <si>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</si>
  <si>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</si>
  <si>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</si>
  <si>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</si>
  <si>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</si>
  <si>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</si>
  <si>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LU JIE,DAI YUWEI</t>
  </si>
  <si>
    <t>退房日周结</t>
  </si>
  <si>
    <t>3884.00</t>
  </si>
  <si>
    <t>RMB</t>
  </si>
  <si>
    <t>0</t>
  </si>
  <si>
    <t>0.00</t>
  </si>
  <si>
    <t>去哪儿直连</t>
  </si>
  <si>
    <t>2021-06-25 23:32:07</t>
  </si>
  <si>
    <t>汇智国际旅游发展有限公司</t>
  </si>
  <si>
    <t>直连</t>
  </si>
  <si>
    <t>伦敦莫克西伊克赛尔酒店</t>
  </si>
  <si>
    <t>LUFEI JIA</t>
  </si>
  <si>
    <t>810.00</t>
  </si>
  <si>
    <t>2021-06-26 13:16:54</t>
  </si>
  <si>
    <t>TAM CHUNFAI</t>
  </si>
  <si>
    <t>202.00</t>
  </si>
  <si>
    <t>2021-06-26 23:00:03</t>
  </si>
  <si>
    <t>XIAO DANPENG,WI MAIN</t>
  </si>
  <si>
    <t>658.00</t>
  </si>
  <si>
    <t>2021-06-27 16:05:20</t>
  </si>
  <si>
    <t>迪拜河喜来登大酒店</t>
  </si>
  <si>
    <t>HUANG LEIMING</t>
  </si>
  <si>
    <t>927.00</t>
  </si>
  <si>
    <t>2021-06-27 18:02:11</t>
  </si>
  <si>
    <t>GE FENGLING</t>
  </si>
  <si>
    <t>782.00</t>
  </si>
  <si>
    <t>2021-06-27 18:05:57</t>
  </si>
  <si>
    <t>ZHANG GUANGYANG,DONG YOUPING</t>
  </si>
  <si>
    <t>273.00</t>
  </si>
  <si>
    <t>2021-06-28 12:47:06</t>
  </si>
  <si>
    <t>QIN WEI</t>
  </si>
  <si>
    <t>717.00</t>
  </si>
  <si>
    <t>2021-06-28 21:47:56</t>
  </si>
  <si>
    <t>766.00</t>
  </si>
  <si>
    <t>2021-06-29 07:48:27</t>
  </si>
  <si>
    <t>CHEN JIAXI,MENG SIQUAN</t>
  </si>
  <si>
    <t>1184.00</t>
  </si>
  <si>
    <t>2021-06-29 13:23:22</t>
  </si>
  <si>
    <t>GUO DONG,LIU BIAO</t>
  </si>
  <si>
    <t>12218.00</t>
  </si>
  <si>
    <t>2021-06-29 20:13:54</t>
  </si>
  <si>
    <t>达拉海角度假酒店</t>
  </si>
  <si>
    <t>WEI XUELI,SU ZONGYI</t>
  </si>
  <si>
    <t>770.00</t>
  </si>
  <si>
    <t>2021-07-02 12:18:06</t>
  </si>
  <si>
    <t>直采</t>
  </si>
  <si>
    <t>WENWEN QIU,DAOPENG SONG</t>
  </si>
  <si>
    <t>3210.00</t>
  </si>
  <si>
    <t>2021-07-02 17:08:42</t>
  </si>
  <si>
    <t>YANG GUMKGBAO</t>
  </si>
  <si>
    <t>171.00</t>
  </si>
  <si>
    <t>2021-07-02 19:32:17</t>
  </si>
  <si>
    <t>LUO BIN,LYU CHENGLIN</t>
  </si>
  <si>
    <t>335.00</t>
  </si>
  <si>
    <t>2021-07-02 19:55:58</t>
  </si>
  <si>
    <t>YANG FAN,WANG YIMING</t>
  </si>
  <si>
    <t>2021-07-02 19:57:18</t>
  </si>
  <si>
    <t>JIANG LI</t>
  </si>
  <si>
    <t>2021-07-02 19:59:24</t>
  </si>
  <si>
    <t>LAU HIUPAN</t>
  </si>
  <si>
    <t>369.00</t>
  </si>
  <si>
    <t>2021-07-02 20:56:12</t>
  </si>
  <si>
    <t>TAI HEPING</t>
  </si>
  <si>
    <t>357.00</t>
  </si>
  <si>
    <t>2021-07-03 13:44:05</t>
  </si>
  <si>
    <t>2021-07-03 18:32:04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</si>
</sst>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9" borderId="10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6" borderId="13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5" fillId="35" borderId="16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4" fillId="35" borderId="10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21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2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91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80</v>
      </c>
      <c r="O4" s="7" t="s">
        <v>80</v>
      </c>
      <c r="P4" s="7" t="s">
        <v>101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2</v>
      </c>
      <c r="N5" s="7" t="s">
        <v>79</v>
      </c>
      <c r="O5" s="7" t="s">
        <v>79</v>
      </c>
      <c r="P5" s="7" t="s">
        <v>101</v>
      </c>
      <c r="Q5" s="7"/>
      <c r="R5" s="11" t="s">
        <v>111</v>
      </c>
      <c r="S5" s="12" t="s">
        <v>19</v>
      </c>
      <c r="T5" s="7"/>
      <c r="U5" s="11" t="s">
        <v>19</v>
      </c>
      <c r="V5" s="11" t="s">
        <v>111</v>
      </c>
      <c r="W5" s="12" t="s">
        <v>112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115</v>
      </c>
      <c r="B6" s="6" t="s">
        <v>116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108</v>
      </c>
      <c r="H6" s="7" t="s">
        <v>109</v>
      </c>
      <c r="I6" s="7" t="s">
        <v>77</v>
      </c>
      <c r="J6" s="7" t="s">
        <v>2</v>
      </c>
      <c r="K6" s="7" t="s">
        <v>117</v>
      </c>
      <c r="L6" s="7">
        <v>1</v>
      </c>
      <c r="M6" s="7">
        <v>2</v>
      </c>
      <c r="N6" s="7" t="s">
        <v>79</v>
      </c>
      <c r="O6" s="7" t="s">
        <v>79</v>
      </c>
      <c r="P6" s="7" t="s">
        <v>101</v>
      </c>
      <c r="Q6" s="7"/>
      <c r="R6" s="11" t="s">
        <v>118</v>
      </c>
      <c r="S6" s="12" t="s">
        <v>19</v>
      </c>
      <c r="T6" s="7"/>
      <c r="U6" s="11" t="s">
        <v>19</v>
      </c>
      <c r="V6" s="11" t="s">
        <v>118</v>
      </c>
      <c r="W6" s="12" t="s">
        <v>119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122</v>
      </c>
      <c r="B7" s="6" t="s">
        <v>123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1</v>
      </c>
      <c r="N7" s="7" t="s">
        <v>91</v>
      </c>
      <c r="O7" s="7" t="s">
        <v>101</v>
      </c>
      <c r="P7" s="7" t="s">
        <v>127</v>
      </c>
      <c r="Q7" s="7"/>
      <c r="R7" s="11" t="s">
        <v>128</v>
      </c>
      <c r="S7" s="12" t="s">
        <v>19</v>
      </c>
      <c r="T7" s="7"/>
      <c r="U7" s="11" t="s">
        <v>19</v>
      </c>
      <c r="V7" s="11" t="s">
        <v>128</v>
      </c>
      <c r="W7" s="12" t="s">
        <v>129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132</v>
      </c>
      <c r="B8" s="6" t="s">
        <v>133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134</v>
      </c>
      <c r="H8" s="7" t="s">
        <v>135</v>
      </c>
      <c r="I8" s="7" t="s">
        <v>77</v>
      </c>
      <c r="J8" s="7" t="s">
        <v>2</v>
      </c>
      <c r="K8" s="7" t="s">
        <v>136</v>
      </c>
      <c r="L8" s="7">
        <v>1</v>
      </c>
      <c r="M8" s="7">
        <v>2</v>
      </c>
      <c r="N8" s="7" t="s">
        <v>80</v>
      </c>
      <c r="O8" s="7" t="s">
        <v>80</v>
      </c>
      <c r="P8" s="7" t="s">
        <v>127</v>
      </c>
      <c r="Q8" s="7"/>
      <c r="R8" s="11" t="s">
        <v>137</v>
      </c>
      <c r="S8" s="12" t="s">
        <v>19</v>
      </c>
      <c r="T8" s="7"/>
      <c r="U8" s="11" t="s">
        <v>19</v>
      </c>
      <c r="V8" s="11" t="s">
        <v>137</v>
      </c>
      <c r="W8" s="12" t="s">
        <v>138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139</v>
      </c>
      <c r="AD8" t="s">
        <v>6</v>
      </c>
      <c r="AE8" t="s">
        <v>140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141</v>
      </c>
      <c r="B9" s="6" t="s">
        <v>142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143</v>
      </c>
      <c r="H9" s="7" t="s">
        <v>144</v>
      </c>
      <c r="I9" s="7" t="s">
        <v>77</v>
      </c>
      <c r="J9" s="7" t="s">
        <v>2</v>
      </c>
      <c r="K9" s="7" t="s">
        <v>145</v>
      </c>
      <c r="L9" s="7">
        <v>2</v>
      </c>
      <c r="M9" s="7">
        <v>1</v>
      </c>
      <c r="N9" s="7" t="s">
        <v>101</v>
      </c>
      <c r="O9" s="7" t="s">
        <v>101</v>
      </c>
      <c r="P9" s="7" t="s">
        <v>127</v>
      </c>
      <c r="Q9" s="7"/>
      <c r="R9" s="11" t="s">
        <v>146</v>
      </c>
      <c r="S9" s="12" t="s">
        <v>19</v>
      </c>
      <c r="T9" s="7"/>
      <c r="U9" s="11" t="s">
        <v>19</v>
      </c>
      <c r="V9" s="11" t="s">
        <v>146</v>
      </c>
      <c r="W9" s="12" t="s">
        <v>147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150</v>
      </c>
      <c r="B10" s="6" t="s">
        <v>151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108</v>
      </c>
      <c r="H10" s="7" t="s">
        <v>109</v>
      </c>
      <c r="I10" s="7" t="s">
        <v>77</v>
      </c>
      <c r="J10" s="7" t="s">
        <v>2</v>
      </c>
      <c r="K10" s="7" t="s">
        <v>117</v>
      </c>
      <c r="L10" s="7">
        <v>1</v>
      </c>
      <c r="M10" s="7">
        <v>2</v>
      </c>
      <c r="N10" s="7" t="s">
        <v>101</v>
      </c>
      <c r="O10" s="7" t="s">
        <v>101</v>
      </c>
      <c r="P10" s="7" t="s">
        <v>152</v>
      </c>
      <c r="Q10" s="7"/>
      <c r="R10" s="11" t="s">
        <v>153</v>
      </c>
      <c r="S10" s="12" t="s">
        <v>19</v>
      </c>
      <c r="T10" s="7"/>
      <c r="U10" s="11" t="s">
        <v>19</v>
      </c>
      <c r="V10" s="11" t="s">
        <v>153</v>
      </c>
      <c r="W10" s="12" t="s">
        <v>154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155</v>
      </c>
      <c r="AD10" t="s">
        <v>6</v>
      </c>
      <c r="AE10" t="s">
        <v>121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156</v>
      </c>
      <c r="B11" s="6" t="s">
        <v>157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158</v>
      </c>
      <c r="H11" s="7" t="s">
        <v>159</v>
      </c>
      <c r="I11" s="7" t="s">
        <v>77</v>
      </c>
      <c r="J11" s="7" t="s">
        <v>2</v>
      </c>
      <c r="K11" s="7" t="s">
        <v>160</v>
      </c>
      <c r="L11" s="7">
        <v>1</v>
      </c>
      <c r="M11" s="7">
        <v>4</v>
      </c>
      <c r="N11" s="7" t="s">
        <v>161</v>
      </c>
      <c r="O11" s="7" t="s">
        <v>101</v>
      </c>
      <c r="P11" s="7" t="s">
        <v>162</v>
      </c>
      <c r="Q11" s="7"/>
      <c r="R11" s="11" t="s">
        <v>163</v>
      </c>
      <c r="S11" s="12" t="s">
        <v>19</v>
      </c>
      <c r="T11" s="7"/>
      <c r="U11" s="11" t="s">
        <v>19</v>
      </c>
      <c r="V11" s="11" t="s">
        <v>163</v>
      </c>
      <c r="W11" s="12" t="s">
        <v>164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165</v>
      </c>
      <c r="AD11" t="s">
        <v>6</v>
      </c>
      <c r="AE11" t="s">
        <v>166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167</v>
      </c>
      <c r="B12" s="6" t="s">
        <v>168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169</v>
      </c>
      <c r="H12" s="7" t="s">
        <v>170</v>
      </c>
      <c r="I12" s="7" t="s">
        <v>77</v>
      </c>
      <c r="J12" s="7" t="s">
        <v>2</v>
      </c>
      <c r="K12" s="7" t="s">
        <v>171</v>
      </c>
      <c r="L12" s="7">
        <v>1</v>
      </c>
      <c r="M12" s="7">
        <v>1</v>
      </c>
      <c r="N12" s="7" t="s">
        <v>172</v>
      </c>
      <c r="O12" s="7" t="s">
        <v>172</v>
      </c>
      <c r="P12" s="7" t="s">
        <v>162</v>
      </c>
      <c r="Q12" s="7"/>
      <c r="R12" s="11" t="s">
        <v>173</v>
      </c>
      <c r="S12" s="12" t="s">
        <v>19</v>
      </c>
      <c r="T12" s="7"/>
      <c r="U12" s="11" t="s">
        <v>19</v>
      </c>
      <c r="V12" s="11" t="s">
        <v>173</v>
      </c>
      <c r="W12" s="12" t="s">
        <v>93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174</v>
      </c>
      <c r="AD12" t="s">
        <v>6</v>
      </c>
      <c r="AE12" t="s">
        <v>175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176</v>
      </c>
      <c r="B13" s="6" t="s">
        <v>177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178</v>
      </c>
      <c r="H13" s="7" t="s">
        <v>179</v>
      </c>
      <c r="I13" s="7" t="s">
        <v>77</v>
      </c>
      <c r="J13" s="7" t="s">
        <v>2</v>
      </c>
      <c r="K13" s="7" t="s">
        <v>180</v>
      </c>
      <c r="L13" s="7">
        <v>1</v>
      </c>
      <c r="M13" s="7">
        <v>1</v>
      </c>
      <c r="N13" s="7" t="s">
        <v>172</v>
      </c>
      <c r="O13" s="7" t="s">
        <v>172</v>
      </c>
      <c r="P13" s="7" t="s">
        <v>162</v>
      </c>
      <c r="Q13" s="7"/>
      <c r="R13" s="11" t="s">
        <v>181</v>
      </c>
      <c r="S13" s="12" t="s">
        <v>19</v>
      </c>
      <c r="T13" s="7"/>
      <c r="U13" s="11" t="s">
        <v>19</v>
      </c>
      <c r="V13" s="11" t="s">
        <v>181</v>
      </c>
      <c r="W13" s="12" t="s">
        <v>182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183</v>
      </c>
      <c r="AD13" t="s">
        <v>6</v>
      </c>
      <c r="AE13" t="s">
        <v>184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185</v>
      </c>
      <c r="B14" s="6" t="s">
        <v>186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187</v>
      </c>
      <c r="H14" s="7" t="s">
        <v>188</v>
      </c>
      <c r="I14" s="7" t="s">
        <v>77</v>
      </c>
      <c r="J14" s="7" t="s">
        <v>2</v>
      </c>
      <c r="K14" s="7" t="s">
        <v>189</v>
      </c>
      <c r="L14" s="7">
        <v>2</v>
      </c>
      <c r="M14" s="7">
        <v>4</v>
      </c>
      <c r="N14" s="7" t="s">
        <v>101</v>
      </c>
      <c r="O14" s="7" t="s">
        <v>101</v>
      </c>
      <c r="P14" s="7" t="s">
        <v>162</v>
      </c>
      <c r="Q14" s="7"/>
      <c r="R14" s="11" t="s">
        <v>190</v>
      </c>
      <c r="S14" s="12" t="s">
        <v>19</v>
      </c>
      <c r="T14" s="7"/>
      <c r="U14" s="11" t="s">
        <v>19</v>
      </c>
      <c r="V14" s="11" t="s">
        <v>190</v>
      </c>
      <c r="W14" s="12" t="s">
        <v>191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192</v>
      </c>
      <c r="AD14" t="s">
        <v>6</v>
      </c>
      <c r="AE14" t="s">
        <v>193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194</v>
      </c>
      <c r="B15" s="6" t="s">
        <v>195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108</v>
      </c>
      <c r="H15" s="7" t="s">
        <v>109</v>
      </c>
      <c r="I15" s="7" t="s">
        <v>77</v>
      </c>
      <c r="J15" s="7" t="s">
        <v>2</v>
      </c>
      <c r="K15" s="7" t="s">
        <v>196</v>
      </c>
      <c r="L15" s="7">
        <v>1</v>
      </c>
      <c r="M15" s="7">
        <v>1</v>
      </c>
      <c r="N15" s="7" t="s">
        <v>172</v>
      </c>
      <c r="O15" s="7" t="s">
        <v>172</v>
      </c>
      <c r="P15" s="7" t="s">
        <v>162</v>
      </c>
      <c r="Q15" s="7"/>
      <c r="R15" s="11" t="s">
        <v>197</v>
      </c>
      <c r="S15" s="12" t="s">
        <v>19</v>
      </c>
      <c r="T15" s="7"/>
      <c r="U15" s="11" t="s">
        <v>19</v>
      </c>
      <c r="V15" s="11" t="s">
        <v>197</v>
      </c>
      <c r="W15" s="12" t="s">
        <v>198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199</v>
      </c>
      <c r="AD15" t="s">
        <v>6</v>
      </c>
      <c r="AE15" t="s">
        <v>121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200</v>
      </c>
      <c r="B16" s="6" t="s">
        <v>201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202</v>
      </c>
      <c r="H16" s="7" t="s">
        <v>203</v>
      </c>
      <c r="I16" s="7" t="s">
        <v>77</v>
      </c>
      <c r="J16" s="7" t="s">
        <v>2</v>
      </c>
      <c r="K16" s="7" t="s">
        <v>204</v>
      </c>
      <c r="L16" s="7">
        <v>1</v>
      </c>
      <c r="M16" s="7">
        <v>1</v>
      </c>
      <c r="N16" s="7" t="s">
        <v>162</v>
      </c>
      <c r="O16" s="7" t="s">
        <v>162</v>
      </c>
      <c r="P16" s="7" t="s">
        <v>205</v>
      </c>
      <c r="Q16" s="7"/>
      <c r="R16" s="11" t="s">
        <v>206</v>
      </c>
      <c r="S16" s="12" t="s">
        <v>19</v>
      </c>
      <c r="T16" s="7"/>
      <c r="U16" s="11" t="s">
        <v>19</v>
      </c>
      <c r="V16" s="11" t="s">
        <v>206</v>
      </c>
      <c r="W16" s="12" t="s">
        <v>207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208</v>
      </c>
      <c r="AD16" t="s">
        <v>6</v>
      </c>
      <c r="AE16" t="s">
        <v>209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210</v>
      </c>
      <c r="B17" s="6" t="s">
        <v>211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108</v>
      </c>
      <c r="H17" s="7" t="s">
        <v>109</v>
      </c>
      <c r="I17" s="7" t="s">
        <v>77</v>
      </c>
      <c r="J17" s="7" t="s">
        <v>2</v>
      </c>
      <c r="K17" s="7" t="s">
        <v>117</v>
      </c>
      <c r="L17" s="7">
        <v>1</v>
      </c>
      <c r="M17" s="7">
        <v>1</v>
      </c>
      <c r="N17" s="7" t="s">
        <v>162</v>
      </c>
      <c r="O17" s="7" t="s">
        <v>162</v>
      </c>
      <c r="P17" s="7" t="s">
        <v>205</v>
      </c>
      <c r="Q17" s="7"/>
      <c r="R17" s="11" t="s">
        <v>197</v>
      </c>
      <c r="S17" s="12" t="s">
        <v>19</v>
      </c>
      <c r="T17" s="7"/>
      <c r="U17" s="11" t="s">
        <v>19</v>
      </c>
      <c r="V17" s="11" t="s">
        <v>197</v>
      </c>
      <c r="W17" s="12" t="s">
        <v>198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199</v>
      </c>
      <c r="AD17" t="s">
        <v>6</v>
      </c>
      <c r="AE17" t="s">
        <v>121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212</v>
      </c>
      <c r="B18" s="6" t="s">
        <v>213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214</v>
      </c>
      <c r="H18" s="7" t="s">
        <v>215</v>
      </c>
      <c r="I18" s="7" t="s">
        <v>77</v>
      </c>
      <c r="J18" s="7" t="s">
        <v>2</v>
      </c>
      <c r="K18" s="7" t="s">
        <v>216</v>
      </c>
      <c r="L18" s="7">
        <v>1</v>
      </c>
      <c r="M18" s="7">
        <v>1</v>
      </c>
      <c r="N18" s="7" t="s">
        <v>172</v>
      </c>
      <c r="O18" s="7" t="s">
        <v>162</v>
      </c>
      <c r="P18" s="7" t="s">
        <v>205</v>
      </c>
      <c r="Q18" s="7"/>
      <c r="R18" s="11" t="s">
        <v>199</v>
      </c>
      <c r="S18" s="12" t="s">
        <v>19</v>
      </c>
      <c r="T18" s="7"/>
      <c r="U18" s="11" t="s">
        <v>19</v>
      </c>
      <c r="V18" s="11" t="s">
        <v>199</v>
      </c>
      <c r="W18" s="12" t="s">
        <v>217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218</v>
      </c>
      <c r="AD18" t="s">
        <v>6</v>
      </c>
      <c r="AE18" t="s">
        <v>219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220</v>
      </c>
      <c r="B19" s="6" t="s">
        <v>221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214</v>
      </c>
      <c r="H19" s="7" t="s">
        <v>215</v>
      </c>
      <c r="I19" s="7" t="s">
        <v>77</v>
      </c>
      <c r="J19" s="7" t="s">
        <v>2</v>
      </c>
      <c r="K19" s="7" t="s">
        <v>222</v>
      </c>
      <c r="L19" s="7">
        <v>1</v>
      </c>
      <c r="M19" s="7">
        <v>1</v>
      </c>
      <c r="N19" s="7" t="s">
        <v>172</v>
      </c>
      <c r="O19" s="7" t="s">
        <v>162</v>
      </c>
      <c r="P19" s="7" t="s">
        <v>205</v>
      </c>
      <c r="Q19" s="7"/>
      <c r="R19" s="11" t="s">
        <v>199</v>
      </c>
      <c r="S19" s="12" t="s">
        <v>19</v>
      </c>
      <c r="T19" s="7"/>
      <c r="U19" s="11" t="s">
        <v>19</v>
      </c>
      <c r="V19" s="11" t="s">
        <v>199</v>
      </c>
      <c r="W19" s="12" t="s">
        <v>217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223</v>
      </c>
      <c r="B20" s="6" t="s">
        <v>224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214</v>
      </c>
      <c r="H20" s="7" t="s">
        <v>215</v>
      </c>
      <c r="I20" s="7" t="s">
        <v>77</v>
      </c>
      <c r="J20" s="7" t="s">
        <v>2</v>
      </c>
      <c r="K20" s="7" t="s">
        <v>225</v>
      </c>
      <c r="L20" s="7">
        <v>1</v>
      </c>
      <c r="M20" s="7">
        <v>1</v>
      </c>
      <c r="N20" s="7" t="s">
        <v>172</v>
      </c>
      <c r="O20" s="7" t="s">
        <v>162</v>
      </c>
      <c r="P20" s="7" t="s">
        <v>205</v>
      </c>
      <c r="Q20" s="7"/>
      <c r="R20" s="11" t="s">
        <v>199</v>
      </c>
      <c r="S20" s="12" t="s">
        <v>19</v>
      </c>
      <c r="T20" s="7"/>
      <c r="U20" s="11" t="s">
        <v>19</v>
      </c>
      <c r="V20" s="11" t="s">
        <v>199</v>
      </c>
      <c r="W20" s="12" t="s">
        <v>217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226</v>
      </c>
      <c r="B21" s="6" t="s">
        <v>227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228</v>
      </c>
      <c r="H21" s="7" t="s">
        <v>229</v>
      </c>
      <c r="I21" s="7" t="s">
        <v>77</v>
      </c>
      <c r="J21" s="7" t="s">
        <v>2</v>
      </c>
      <c r="K21" s="7" t="s">
        <v>230</v>
      </c>
      <c r="L21" s="7">
        <v>1</v>
      </c>
      <c r="M21" s="7">
        <v>2</v>
      </c>
      <c r="N21" s="7" t="s">
        <v>172</v>
      </c>
      <c r="O21" s="7" t="s">
        <v>172</v>
      </c>
      <c r="P21" s="7" t="s">
        <v>205</v>
      </c>
      <c r="Q21" s="7"/>
      <c r="R21" s="11" t="s">
        <v>231</v>
      </c>
      <c r="S21" s="12" t="s">
        <v>19</v>
      </c>
      <c r="T21" s="7"/>
      <c r="U21" s="11" t="s">
        <v>19</v>
      </c>
      <c r="V21" s="11" t="s">
        <v>231</v>
      </c>
      <c r="W21" s="12" t="s">
        <v>232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235</v>
      </c>
      <c r="B22" s="6" t="s">
        <v>236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158</v>
      </c>
      <c r="H22" s="7" t="s">
        <v>159</v>
      </c>
      <c r="I22" s="7" t="s">
        <v>77</v>
      </c>
      <c r="J22" s="7" t="s">
        <v>2</v>
      </c>
      <c r="K22" s="7" t="s">
        <v>237</v>
      </c>
      <c r="L22" s="7">
        <v>1</v>
      </c>
      <c r="M22" s="7">
        <v>2</v>
      </c>
      <c r="N22" s="7" t="s">
        <v>205</v>
      </c>
      <c r="O22" s="7" t="s">
        <v>238</v>
      </c>
      <c r="P22" s="7" t="s">
        <v>239</v>
      </c>
      <c r="Q22" s="7"/>
      <c r="R22" s="11" t="s">
        <v>21</v>
      </c>
      <c r="S22" s="12" t="s">
        <v>21</v>
      </c>
      <c r="T22" s="7" t="s">
        <v>240</v>
      </c>
      <c r="U22" s="11" t="s">
        <v>19</v>
      </c>
      <c r="V22" s="11" t="s">
        <v>19</v>
      </c>
      <c r="W22" s="12" t="s">
        <v>19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19</v>
      </c>
      <c r="AD22" t="s">
        <v>6</v>
      </c>
      <c r="AE22" t="s">
        <v>241</v>
      </c>
      <c r="AF22" t="s">
        <v>85</v>
      </c>
      <c r="AG22" t="s">
        <v>73</v>
      </c>
      <c r="AH22" t="s">
        <v>19</v>
      </c>
    </row>
    <row r="23" customHeight="1" spans="1:32">
      <c r="A23" s="10" t="s">
        <v>242</v>
      </c>
      <c r="B23" s="10"/>
      <c r="C23" s="10" t="s">
        <v>243</v>
      </c>
      <c r="D23" s="10"/>
      <c r="E23" s="10"/>
      <c r="F23" s="10"/>
      <c r="G23" s="10" t="s">
        <v>243</v>
      </c>
      <c r="H23" s="10" t="s">
        <v>243</v>
      </c>
      <c r="I23" s="10" t="s">
        <v>243</v>
      </c>
      <c r="J23" s="10" t="s">
        <v>243</v>
      </c>
      <c r="K23" s="10" t="s">
        <v>243</v>
      </c>
      <c r="L23" s="10" t="s">
        <v>243</v>
      </c>
      <c r="M23" s="10" t="s">
        <v>243</v>
      </c>
      <c r="N23" s="10" t="s">
        <v>243</v>
      </c>
      <c r="O23" s="10" t="s">
        <v>243</v>
      </c>
      <c r="P23" s="10" t="s">
        <v>243</v>
      </c>
      <c r="Q23" s="10"/>
      <c r="R23" s="13" t="s">
        <v>20</v>
      </c>
      <c r="S23" s="13" t="s">
        <v>21</v>
      </c>
      <c r="T23" s="10" t="s">
        <v>243</v>
      </c>
      <c r="U23" s="13"/>
      <c r="V23" s="13" t="s">
        <v>244</v>
      </c>
      <c r="W23" s="13" t="s">
        <v>22</v>
      </c>
      <c r="X23" s="13"/>
      <c r="Y23" s="13"/>
      <c r="Z23" s="13"/>
      <c r="AA23" s="10"/>
      <c r="AB23" s="13"/>
      <c r="AC23" s="10"/>
      <c r="AD23" s="10" t="s">
        <v>243</v>
      </c>
      <c r="AE23" s="10"/>
      <c r="AF2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245</v>
      </c>
      <c r="B1" s="4" t="s">
        <v>246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247</v>
      </c>
      <c r="H1" s="4" t="s">
        <v>248</v>
      </c>
      <c r="I1" s="4" t="s">
        <v>13</v>
      </c>
      <c r="J1" s="4" t="s">
        <v>17</v>
      </c>
      <c r="K1" s="4" t="s">
        <v>18</v>
      </c>
      <c r="L1" s="9" t="s">
        <v>249</v>
      </c>
      <c r="M1" s="4" t="s">
        <v>250</v>
      </c>
      <c r="N1" s="4" t="s">
        <v>251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252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8" sqref="A28:B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253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658</v>
      </c>
      <c r="E2" t="str">
        <f>VLOOKUP(A2,HOP!A:L,12,0)</f>
        <v>658.00</v>
      </c>
      <c r="F2" t="str">
        <f>VLOOKUP(A2,HOP!A:C,3,0)</f>
        <v>2174741</v>
      </c>
      <c r="G2">
        <f>D2-E2</f>
        <v>0</v>
      </c>
      <c r="H2" t="str">
        <f>$H$1&amp;F2</f>
        <v>，2174741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810</v>
      </c>
      <c r="E3" t="str">
        <f>VLOOKUP(A3,HOP!A:L,12,0)</f>
        <v>810.00</v>
      </c>
      <c r="F3" t="str">
        <f>VLOOKUP(A3,HOP!A:C,3,0)</f>
        <v>2173148</v>
      </c>
      <c r="G3">
        <f t="shared" ref="G3:G22" si="0">D3-E3</f>
        <v>0</v>
      </c>
      <c r="H3" t="str">
        <f t="shared" ref="H3:H22" si="1">$H$1&amp;F3</f>
        <v>，2173148</v>
      </c>
      <c r="I3" t="str">
        <f>VLOOKUP(A3,HOP!A:T,20,0)</f>
        <v>直连</v>
      </c>
    </row>
    <row r="4" ht="14.25" customHeight="1" spans="1:9">
      <c r="A4" s="6" t="s">
        <v>96</v>
      </c>
      <c r="B4" s="7" t="s">
        <v>80</v>
      </c>
      <c r="C4" s="7" t="s">
        <v>101</v>
      </c>
      <c r="D4" s="3">
        <v>273</v>
      </c>
      <c r="E4" t="str">
        <f>VLOOKUP(A4,HOP!A:L,12,0)</f>
        <v>273.00</v>
      </c>
      <c r="F4" t="str">
        <f>VLOOKUP(A4,HOP!A:C,3,0)</f>
        <v>2175679</v>
      </c>
      <c r="G4">
        <f t="shared" si="0"/>
        <v>0</v>
      </c>
      <c r="H4" t="str">
        <f t="shared" si="1"/>
        <v>，2175679</v>
      </c>
      <c r="I4" t="str">
        <f>VLOOKUP(A4,HOP!A:T,20,0)</f>
        <v>直连</v>
      </c>
    </row>
    <row r="5" ht="14.25" customHeight="1" spans="1:9">
      <c r="A5" s="6" t="s">
        <v>106</v>
      </c>
      <c r="B5" s="7" t="s">
        <v>79</v>
      </c>
      <c r="C5" s="7" t="s">
        <v>101</v>
      </c>
      <c r="D5" s="3">
        <v>927</v>
      </c>
      <c r="E5" t="str">
        <f>VLOOKUP(A5,HOP!A:L,12,0)</f>
        <v>927.00</v>
      </c>
      <c r="F5" t="str">
        <f>VLOOKUP(A5,HOP!A:C,3,0)</f>
        <v>2174853</v>
      </c>
      <c r="G5">
        <f t="shared" si="0"/>
        <v>0</v>
      </c>
      <c r="H5" t="str">
        <f t="shared" si="1"/>
        <v>，2174853</v>
      </c>
      <c r="I5" t="str">
        <f>VLOOKUP(A5,HOP!A:T,20,0)</f>
        <v>直连</v>
      </c>
    </row>
    <row r="6" ht="14.25" customHeight="1" spans="1:9">
      <c r="A6" s="6" t="s">
        <v>115</v>
      </c>
      <c r="B6" s="7" t="s">
        <v>79</v>
      </c>
      <c r="C6" s="7" t="s">
        <v>101</v>
      </c>
      <c r="D6" s="3">
        <v>782</v>
      </c>
      <c r="E6" t="str">
        <f>VLOOKUP(A6,HOP!A:L,12,0)</f>
        <v>782.00</v>
      </c>
      <c r="F6" t="str">
        <f>VLOOKUP(A6,HOP!A:C,3,0)</f>
        <v>2174865</v>
      </c>
      <c r="G6">
        <f t="shared" si="0"/>
        <v>0</v>
      </c>
      <c r="H6" t="str">
        <f t="shared" si="1"/>
        <v>，2174865</v>
      </c>
      <c r="I6" t="str">
        <f>VLOOKUP(A6,HOP!A:T,20,0)</f>
        <v>直连</v>
      </c>
    </row>
    <row r="7" ht="14.25" customHeight="1" spans="1:9">
      <c r="A7" s="6" t="s">
        <v>122</v>
      </c>
      <c r="B7" s="7" t="s">
        <v>101</v>
      </c>
      <c r="C7" s="7" t="s">
        <v>127</v>
      </c>
      <c r="D7" s="3">
        <v>202</v>
      </c>
      <c r="E7" t="str">
        <f>VLOOKUP(A7,HOP!A:L,12,0)</f>
        <v>202.00</v>
      </c>
      <c r="F7" t="str">
        <f>VLOOKUP(A7,HOP!A:C,3,0)</f>
        <v>2174105</v>
      </c>
      <c r="G7">
        <f t="shared" si="0"/>
        <v>0</v>
      </c>
      <c r="H7" t="str">
        <f t="shared" si="1"/>
        <v>，2174105</v>
      </c>
      <c r="I7" t="str">
        <f>VLOOKUP(A7,HOP!A:T,20,0)</f>
        <v>直连</v>
      </c>
    </row>
    <row r="8" ht="14.25" customHeight="1" spans="1:9">
      <c r="A8" s="6" t="s">
        <v>132</v>
      </c>
      <c r="B8" s="7" t="s">
        <v>80</v>
      </c>
      <c r="C8" s="7" t="s">
        <v>127</v>
      </c>
      <c r="D8" s="3">
        <v>717</v>
      </c>
      <c r="E8" t="str">
        <f>VLOOKUP(A8,HOP!A:L,12,0)</f>
        <v>717.00</v>
      </c>
      <c r="F8" t="str">
        <f>VLOOKUP(A8,HOP!A:C,3,0)</f>
        <v>2176403</v>
      </c>
      <c r="G8">
        <f t="shared" si="0"/>
        <v>0</v>
      </c>
      <c r="H8" t="str">
        <f t="shared" si="1"/>
        <v>，2176403</v>
      </c>
      <c r="I8" t="str">
        <f>VLOOKUP(A8,HOP!A:T,20,0)</f>
        <v>直连</v>
      </c>
    </row>
    <row r="9" ht="14.25" customHeight="1" spans="1:9">
      <c r="A9" s="6" t="s">
        <v>141</v>
      </c>
      <c r="B9" s="7" t="s">
        <v>101</v>
      </c>
      <c r="C9" s="7" t="s">
        <v>127</v>
      </c>
      <c r="D9" s="3">
        <v>1184</v>
      </c>
      <c r="E9" t="str">
        <f>VLOOKUP(A9,HOP!A:L,12,0)</f>
        <v>1184.00</v>
      </c>
      <c r="F9" t="str">
        <f>VLOOKUP(A9,HOP!A:C,3,0)</f>
        <v>2177096</v>
      </c>
      <c r="G9">
        <f t="shared" si="0"/>
        <v>0</v>
      </c>
      <c r="H9" t="str">
        <f t="shared" si="1"/>
        <v>，2177096</v>
      </c>
      <c r="I9" t="str">
        <f>VLOOKUP(A9,HOP!A:T,20,0)</f>
        <v>直连</v>
      </c>
    </row>
    <row r="10" ht="14.25" customHeight="1" spans="1:9">
      <c r="A10" s="6" t="s">
        <v>150</v>
      </c>
      <c r="B10" s="7" t="s">
        <v>101</v>
      </c>
      <c r="C10" s="7" t="s">
        <v>152</v>
      </c>
      <c r="D10" s="3">
        <v>766</v>
      </c>
      <c r="E10" t="str">
        <f>VLOOKUP(A10,HOP!A:L,12,0)</f>
        <v>766.00</v>
      </c>
      <c r="F10" t="str">
        <f>VLOOKUP(A10,HOP!A:C,3,0)</f>
        <v>2176723</v>
      </c>
      <c r="G10">
        <f t="shared" si="0"/>
        <v>0</v>
      </c>
      <c r="H10" t="str">
        <f t="shared" si="1"/>
        <v>，2176723</v>
      </c>
      <c r="I10" t="str">
        <f>VLOOKUP(A10,HOP!A:T,20,0)</f>
        <v>直连</v>
      </c>
    </row>
    <row r="11" ht="14.25" customHeight="1" spans="1:9">
      <c r="A11" s="6" t="s">
        <v>156</v>
      </c>
      <c r="B11" s="7" t="s">
        <v>101</v>
      </c>
      <c r="C11" s="7" t="s">
        <v>162</v>
      </c>
      <c r="D11" s="3">
        <v>3884</v>
      </c>
      <c r="E11" t="str">
        <f>VLOOKUP(A11,HOP!A:L,12,0)</f>
        <v>3884.00</v>
      </c>
      <c r="F11" t="str">
        <f>VLOOKUP(A11,HOP!A:C,3,0)</f>
        <v>2172618</v>
      </c>
      <c r="G11">
        <f t="shared" si="0"/>
        <v>0</v>
      </c>
      <c r="H11" t="str">
        <f t="shared" si="1"/>
        <v>，2172618</v>
      </c>
      <c r="I11" t="str">
        <f>VLOOKUP(A11,HOP!A:T,20,0)</f>
        <v>直连</v>
      </c>
    </row>
    <row r="12" ht="14.25" customHeight="1" spans="1:9">
      <c r="A12" s="6" t="s">
        <v>167</v>
      </c>
      <c r="B12" s="7" t="s">
        <v>172</v>
      </c>
      <c r="C12" s="7" t="s">
        <v>162</v>
      </c>
      <c r="D12" s="3">
        <v>770</v>
      </c>
      <c r="E12" t="str">
        <f>VLOOKUP(A12,HOP!A:L,12,0)</f>
        <v>770.00</v>
      </c>
      <c r="F12" t="str">
        <f>VLOOKUP(A12,HOP!A:C,3,0)</f>
        <v>2180676</v>
      </c>
      <c r="G12">
        <f t="shared" si="0"/>
        <v>0</v>
      </c>
      <c r="H12" t="str">
        <f t="shared" si="1"/>
        <v>，2180676</v>
      </c>
      <c r="I12" t="str">
        <f>VLOOKUP(A12,HOP!A:T,20,0)</f>
        <v>直采</v>
      </c>
    </row>
    <row r="13" ht="14.25" customHeight="1" spans="1:9">
      <c r="A13" s="6" t="s">
        <v>176</v>
      </c>
      <c r="B13" s="7" t="s">
        <v>172</v>
      </c>
      <c r="C13" s="7" t="s">
        <v>162</v>
      </c>
      <c r="D13" s="3">
        <v>171</v>
      </c>
      <c r="E13" t="str">
        <f>VLOOKUP(A13,HOP!A:L,12,0)</f>
        <v>171.00</v>
      </c>
      <c r="F13" t="str">
        <f>VLOOKUP(A13,HOP!A:C,3,0)</f>
        <v>2181284</v>
      </c>
      <c r="G13">
        <f t="shared" si="0"/>
        <v>0</v>
      </c>
      <c r="H13" t="str">
        <f t="shared" si="1"/>
        <v>，2181284</v>
      </c>
      <c r="I13" t="str">
        <f>VLOOKUP(A13,HOP!A:T,20,0)</f>
        <v>直连</v>
      </c>
    </row>
    <row r="14" ht="14.25" customHeight="1" spans="1:9">
      <c r="A14" s="6" t="s">
        <v>185</v>
      </c>
      <c r="B14" s="7" t="s">
        <v>101</v>
      </c>
      <c r="C14" s="7" t="s">
        <v>162</v>
      </c>
      <c r="D14" s="3">
        <v>12218</v>
      </c>
      <c r="E14" t="str">
        <f>VLOOKUP(A14,HOP!A:L,12,0)</f>
        <v>12218.00</v>
      </c>
      <c r="F14" t="str">
        <f>VLOOKUP(A14,HOP!A:C,3,0)</f>
        <v>2177663</v>
      </c>
      <c r="G14">
        <f t="shared" si="0"/>
        <v>0</v>
      </c>
      <c r="H14" t="str">
        <f t="shared" si="1"/>
        <v>，2177663</v>
      </c>
      <c r="I14" t="str">
        <f>VLOOKUP(A14,HOP!A:T,20,0)</f>
        <v>直连</v>
      </c>
    </row>
    <row r="15" ht="14.25" customHeight="1" spans="1:9">
      <c r="A15" s="6" t="s">
        <v>194</v>
      </c>
      <c r="B15" s="7" t="s">
        <v>172</v>
      </c>
      <c r="C15" s="7" t="s">
        <v>162</v>
      </c>
      <c r="D15" s="3">
        <v>369</v>
      </c>
      <c r="E15" t="str">
        <f>VLOOKUP(A15,HOP!A:L,12,0)</f>
        <v>369.00</v>
      </c>
      <c r="F15" t="str">
        <f>VLOOKUP(A15,HOP!A:C,3,0)</f>
        <v>2181391</v>
      </c>
      <c r="G15">
        <f t="shared" si="0"/>
        <v>0</v>
      </c>
      <c r="H15" t="str">
        <f t="shared" si="1"/>
        <v>，2181391</v>
      </c>
      <c r="I15" t="str">
        <f>VLOOKUP(A15,HOP!A:T,20,0)</f>
        <v>直连</v>
      </c>
    </row>
    <row r="16" ht="14.25" customHeight="1" spans="1:9">
      <c r="A16" s="6" t="s">
        <v>200</v>
      </c>
      <c r="B16" s="7" t="s">
        <v>162</v>
      </c>
      <c r="C16" s="7" t="s">
        <v>205</v>
      </c>
      <c r="D16" s="3">
        <v>357</v>
      </c>
      <c r="E16" t="str">
        <f>VLOOKUP(A16,HOP!A:L,12,0)</f>
        <v>357.00</v>
      </c>
      <c r="F16" t="str">
        <f>VLOOKUP(A16,HOP!A:C,3,0)</f>
        <v>2182163</v>
      </c>
      <c r="G16">
        <f t="shared" si="0"/>
        <v>0</v>
      </c>
      <c r="H16" t="str">
        <f t="shared" si="1"/>
        <v>，2182163</v>
      </c>
      <c r="I16" t="str">
        <f>VLOOKUP(A16,HOP!A:T,20,0)</f>
        <v>直连</v>
      </c>
    </row>
    <row r="17" ht="14.25" customHeight="1" spans="1:9">
      <c r="A17" s="6" t="s">
        <v>210</v>
      </c>
      <c r="B17" s="7" t="s">
        <v>162</v>
      </c>
      <c r="C17" s="7" t="s">
        <v>205</v>
      </c>
      <c r="D17" s="3">
        <v>369</v>
      </c>
      <c r="E17" t="str">
        <f>VLOOKUP(A17,HOP!A:L,12,0)</f>
        <v>369.00</v>
      </c>
      <c r="F17" t="str">
        <f>VLOOKUP(A17,HOP!A:C,3,0)</f>
        <v>2182521</v>
      </c>
      <c r="G17">
        <f t="shared" si="0"/>
        <v>0</v>
      </c>
      <c r="H17" t="str">
        <f t="shared" si="1"/>
        <v>，2182521</v>
      </c>
      <c r="I17" t="str">
        <f>VLOOKUP(A17,HOP!A:T,20,0)</f>
        <v>直连</v>
      </c>
    </row>
    <row r="18" ht="14.25" customHeight="1" spans="1:9">
      <c r="A18" s="6" t="s">
        <v>212</v>
      </c>
      <c r="B18" s="7" t="s">
        <v>162</v>
      </c>
      <c r="C18" s="7" t="s">
        <v>205</v>
      </c>
      <c r="D18" s="3">
        <v>335</v>
      </c>
      <c r="E18" t="str">
        <f>VLOOKUP(A18,HOP!A:L,12,0)</f>
        <v>335.00</v>
      </c>
      <c r="F18" t="str">
        <f>VLOOKUP(A18,HOP!A:C,3,0)</f>
        <v>2181325</v>
      </c>
      <c r="G18">
        <f t="shared" si="0"/>
        <v>0</v>
      </c>
      <c r="H18" t="str">
        <f t="shared" si="1"/>
        <v>，2181325</v>
      </c>
      <c r="I18" t="str">
        <f>VLOOKUP(A18,HOP!A:T,20,0)</f>
        <v>直连</v>
      </c>
    </row>
    <row r="19" ht="14.25" customHeight="1" spans="1:9">
      <c r="A19" s="6" t="s">
        <v>220</v>
      </c>
      <c r="B19" s="7" t="s">
        <v>162</v>
      </c>
      <c r="C19" s="7" t="s">
        <v>205</v>
      </c>
      <c r="D19" s="3">
        <v>335</v>
      </c>
      <c r="E19" t="str">
        <f>VLOOKUP(A19,HOP!A:L,12,0)</f>
        <v>335.00</v>
      </c>
      <c r="F19" t="str">
        <f>VLOOKUP(A19,HOP!A:C,3,0)</f>
        <v>2181322</v>
      </c>
      <c r="G19">
        <f t="shared" si="0"/>
        <v>0</v>
      </c>
      <c r="H19" t="str">
        <f t="shared" si="1"/>
        <v>，2181322</v>
      </c>
      <c r="I19" t="str">
        <f>VLOOKUP(A19,HOP!A:T,20,0)</f>
        <v>直连</v>
      </c>
    </row>
    <row r="20" ht="14.25" customHeight="1" spans="1:9">
      <c r="A20" s="6" t="s">
        <v>223</v>
      </c>
      <c r="B20" s="7" t="s">
        <v>162</v>
      </c>
      <c r="C20" s="7" t="s">
        <v>205</v>
      </c>
      <c r="D20" s="3">
        <v>335</v>
      </c>
      <c r="E20" t="str">
        <f>VLOOKUP(A20,HOP!A:L,12,0)</f>
        <v>335.00</v>
      </c>
      <c r="F20" t="str">
        <f>VLOOKUP(A20,HOP!A:C,3,0)</f>
        <v>2181328</v>
      </c>
      <c r="G20">
        <f t="shared" si="0"/>
        <v>0</v>
      </c>
      <c r="H20" t="str">
        <f t="shared" si="1"/>
        <v>，2181328</v>
      </c>
      <c r="I20" t="str">
        <f>VLOOKUP(A20,HOP!A:T,20,0)</f>
        <v>直连</v>
      </c>
    </row>
    <row r="21" ht="14.25" customHeight="1" spans="1:9">
      <c r="A21" s="6" t="s">
        <v>226</v>
      </c>
      <c r="B21" s="7" t="s">
        <v>172</v>
      </c>
      <c r="C21" s="7" t="s">
        <v>205</v>
      </c>
      <c r="D21" s="3">
        <v>3210</v>
      </c>
      <c r="E21" t="str">
        <f>VLOOKUP(A21,HOP!A:L,12,0)</f>
        <v>3210.00</v>
      </c>
      <c r="F21" t="str">
        <f>VLOOKUP(A21,HOP!A:C,3,0)</f>
        <v>2181112</v>
      </c>
      <c r="G21">
        <f t="shared" si="0"/>
        <v>0</v>
      </c>
      <c r="H21" t="str">
        <f t="shared" si="1"/>
        <v>，2181112</v>
      </c>
      <c r="I21" t="str">
        <f>VLOOKUP(A21,HOP!A:T,20,0)</f>
        <v>直连</v>
      </c>
    </row>
    <row r="22" ht="14.25" hidden="1" customHeight="1" spans="1:9">
      <c r="A22" s="6" t="s">
        <v>235</v>
      </c>
      <c r="B22" s="7" t="s">
        <v>238</v>
      </c>
      <c r="C22" s="7" t="s">
        <v>239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VLOOKUP(A22,HOP!A:T,20,0)</f>
        <v>#N/A</v>
      </c>
    </row>
    <row r="24" spans="4:4">
      <c r="D24" s="3">
        <f>SUM(D2:D23)</f>
        <v>28672</v>
      </c>
    </row>
    <row r="25" ht="14.25" spans="4:4">
      <c r="D25" s="8" t="s">
        <v>23</v>
      </c>
    </row>
    <row r="28" spans="1:2">
      <c r="A28" t="s">
        <v>254</v>
      </c>
      <c r="B28">
        <v>770</v>
      </c>
    </row>
    <row r="29" spans="1:2">
      <c r="A29" t="s">
        <v>255</v>
      </c>
      <c r="B29">
        <v>27902</v>
      </c>
    </row>
    <row r="30" spans="1:2">
      <c r="A30" s="5" t="s">
        <v>256</v>
      </c>
      <c r="B30">
        <f>SUBTOTAL(9,B28:B29)</f>
        <v>28672</v>
      </c>
    </row>
  </sheetData>
  <autoFilter ref="A1:I22">
    <filterColumn colId="3">
      <filters>
        <filter val="1,184.00"/>
        <filter val="3,210.00"/>
        <filter val="3,884.00"/>
        <filter val="171.00"/>
        <filter val="202.00"/>
        <filter val="273.00"/>
        <filter val="335.00"/>
        <filter val="357.00"/>
        <filter val="369.00"/>
        <filter val="658.00"/>
        <filter val="717.00"/>
        <filter val="766.00"/>
        <filter val="770.00"/>
        <filter val="782.00"/>
        <filter val="810.00"/>
        <filter val="927.00"/>
        <filter val="12,218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257</v>
      </c>
      <c r="B1" s="2" t="s">
        <v>258</v>
      </c>
      <c r="C1" s="2" t="s">
        <v>259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260</v>
      </c>
      <c r="I1" s="2" t="s">
        <v>261</v>
      </c>
      <c r="J1" s="2" t="s">
        <v>262</v>
      </c>
      <c r="K1" s="2" t="s">
        <v>263</v>
      </c>
      <c r="L1" s="2" t="s">
        <v>264</v>
      </c>
      <c r="M1" s="2" t="s">
        <v>265</v>
      </c>
      <c r="N1" s="2" t="s">
        <v>266</v>
      </c>
      <c r="O1" s="2" t="s">
        <v>267</v>
      </c>
      <c r="P1" s="2" t="s">
        <v>268</v>
      </c>
      <c r="Q1" s="2" t="s">
        <v>269</v>
      </c>
      <c r="R1" s="2" t="s">
        <v>270</v>
      </c>
      <c r="S1" s="2" t="s">
        <v>271</v>
      </c>
      <c r="T1" s="2" t="s">
        <v>272</v>
      </c>
    </row>
    <row r="2" s="1" customFormat="1" spans="1:20">
      <c r="A2" s="1" t="s">
        <v>156</v>
      </c>
      <c r="B2" s="1" t="s">
        <v>161</v>
      </c>
      <c r="C2" s="1" t="s">
        <v>157</v>
      </c>
      <c r="D2" s="1" t="s">
        <v>159</v>
      </c>
      <c r="E2" s="1" t="s">
        <v>273</v>
      </c>
      <c r="F2" s="1" t="s">
        <v>101</v>
      </c>
      <c r="G2" s="1" t="s">
        <v>162</v>
      </c>
      <c r="H2" s="1" t="s">
        <v>274</v>
      </c>
      <c r="I2" s="1" t="s">
        <v>275</v>
      </c>
      <c r="J2" s="1" t="s">
        <v>276</v>
      </c>
      <c r="K2" s="1" t="s">
        <v>275</v>
      </c>
      <c r="L2" s="1" t="s">
        <v>275</v>
      </c>
      <c r="M2" s="1" t="s">
        <v>277</v>
      </c>
      <c r="N2" s="1" t="s">
        <v>277</v>
      </c>
      <c r="O2" s="1" t="s">
        <v>278</v>
      </c>
      <c r="P2" s="1" t="s">
        <v>279</v>
      </c>
      <c r="Q2" s="1" t="s">
        <v>280</v>
      </c>
      <c r="R2" s="1" t="s">
        <v>73</v>
      </c>
      <c r="S2" s="1" t="s">
        <v>281</v>
      </c>
      <c r="T2" s="1" t="s">
        <v>282</v>
      </c>
    </row>
    <row r="3" s="1" customFormat="1" spans="1:20">
      <c r="A3" s="1" t="s">
        <v>86</v>
      </c>
      <c r="B3" s="1" t="s">
        <v>91</v>
      </c>
      <c r="C3" s="1" t="s">
        <v>87</v>
      </c>
      <c r="D3" s="1" t="s">
        <v>283</v>
      </c>
      <c r="E3" s="1" t="s">
        <v>284</v>
      </c>
      <c r="F3" s="1" t="s">
        <v>91</v>
      </c>
      <c r="G3" s="1" t="s">
        <v>80</v>
      </c>
      <c r="H3" s="1" t="s">
        <v>274</v>
      </c>
      <c r="I3" s="1" t="s">
        <v>285</v>
      </c>
      <c r="J3" s="1" t="s">
        <v>276</v>
      </c>
      <c r="K3" s="1" t="s">
        <v>285</v>
      </c>
      <c r="L3" s="1" t="s">
        <v>285</v>
      </c>
      <c r="M3" s="1" t="s">
        <v>277</v>
      </c>
      <c r="N3" s="1" t="s">
        <v>277</v>
      </c>
      <c r="O3" s="1" t="s">
        <v>278</v>
      </c>
      <c r="P3" s="1" t="s">
        <v>279</v>
      </c>
      <c r="Q3" s="1" t="s">
        <v>286</v>
      </c>
      <c r="R3" s="1" t="s">
        <v>73</v>
      </c>
      <c r="S3" s="1" t="s">
        <v>281</v>
      </c>
      <c r="T3" s="1" t="s">
        <v>282</v>
      </c>
    </row>
    <row r="4" s="1" customFormat="1" spans="1:20">
      <c r="A4" s="1" t="s">
        <v>122</v>
      </c>
      <c r="B4" s="1" t="s">
        <v>91</v>
      </c>
      <c r="C4" s="1" t="s">
        <v>123</v>
      </c>
      <c r="D4" s="1" t="s">
        <v>125</v>
      </c>
      <c r="E4" s="1" t="s">
        <v>287</v>
      </c>
      <c r="F4" s="1" t="s">
        <v>101</v>
      </c>
      <c r="G4" s="1" t="s">
        <v>127</v>
      </c>
      <c r="H4" s="1" t="s">
        <v>274</v>
      </c>
      <c r="I4" s="1" t="s">
        <v>288</v>
      </c>
      <c r="J4" s="1" t="s">
        <v>276</v>
      </c>
      <c r="K4" s="1" t="s">
        <v>288</v>
      </c>
      <c r="L4" s="1" t="s">
        <v>288</v>
      </c>
      <c r="M4" s="1" t="s">
        <v>277</v>
      </c>
      <c r="N4" s="1" t="s">
        <v>277</v>
      </c>
      <c r="O4" s="1" t="s">
        <v>278</v>
      </c>
      <c r="P4" s="1" t="s">
        <v>279</v>
      </c>
      <c r="Q4" s="1" t="s">
        <v>289</v>
      </c>
      <c r="R4" s="1" t="s">
        <v>73</v>
      </c>
      <c r="S4" s="1" t="s">
        <v>281</v>
      </c>
      <c r="T4" s="1" t="s">
        <v>282</v>
      </c>
    </row>
    <row r="5" s="1" customFormat="1" spans="1:20">
      <c r="A5" s="1" t="s">
        <v>70</v>
      </c>
      <c r="B5" s="1" t="s">
        <v>79</v>
      </c>
      <c r="C5" s="1" t="s">
        <v>71</v>
      </c>
      <c r="D5" s="1" t="s">
        <v>76</v>
      </c>
      <c r="E5" s="1" t="s">
        <v>290</v>
      </c>
      <c r="F5" s="1" t="s">
        <v>79</v>
      </c>
      <c r="G5" s="1" t="s">
        <v>80</v>
      </c>
      <c r="H5" s="1" t="s">
        <v>274</v>
      </c>
      <c r="I5" s="1" t="s">
        <v>291</v>
      </c>
      <c r="J5" s="1" t="s">
        <v>276</v>
      </c>
      <c r="K5" s="1" t="s">
        <v>291</v>
      </c>
      <c r="L5" s="1" t="s">
        <v>291</v>
      </c>
      <c r="M5" s="1" t="s">
        <v>277</v>
      </c>
      <c r="N5" s="1" t="s">
        <v>277</v>
      </c>
      <c r="O5" s="1" t="s">
        <v>278</v>
      </c>
      <c r="P5" s="1" t="s">
        <v>279</v>
      </c>
      <c r="Q5" s="1" t="s">
        <v>292</v>
      </c>
      <c r="R5" s="1" t="s">
        <v>73</v>
      </c>
      <c r="S5" s="1" t="s">
        <v>281</v>
      </c>
      <c r="T5" s="1" t="s">
        <v>282</v>
      </c>
    </row>
    <row r="6" s="1" customFormat="1" spans="1:20">
      <c r="A6" s="1" t="s">
        <v>106</v>
      </c>
      <c r="B6" s="1" t="s">
        <v>79</v>
      </c>
      <c r="C6" s="1" t="s">
        <v>107</v>
      </c>
      <c r="D6" s="1" t="s">
        <v>293</v>
      </c>
      <c r="E6" s="1" t="s">
        <v>294</v>
      </c>
      <c r="F6" s="1" t="s">
        <v>79</v>
      </c>
      <c r="G6" s="1" t="s">
        <v>101</v>
      </c>
      <c r="H6" s="1" t="s">
        <v>274</v>
      </c>
      <c r="I6" s="1" t="s">
        <v>295</v>
      </c>
      <c r="J6" s="1" t="s">
        <v>276</v>
      </c>
      <c r="K6" s="1" t="s">
        <v>295</v>
      </c>
      <c r="L6" s="1" t="s">
        <v>295</v>
      </c>
      <c r="M6" s="1" t="s">
        <v>277</v>
      </c>
      <c r="N6" s="1" t="s">
        <v>277</v>
      </c>
      <c r="O6" s="1" t="s">
        <v>278</v>
      </c>
      <c r="P6" s="1" t="s">
        <v>279</v>
      </c>
      <c r="Q6" s="1" t="s">
        <v>296</v>
      </c>
      <c r="R6" s="1" t="s">
        <v>73</v>
      </c>
      <c r="S6" s="1" t="s">
        <v>281</v>
      </c>
      <c r="T6" s="1" t="s">
        <v>282</v>
      </c>
    </row>
    <row r="7" s="1" customFormat="1" spans="1:20">
      <c r="A7" s="1" t="s">
        <v>115</v>
      </c>
      <c r="B7" s="1" t="s">
        <v>79</v>
      </c>
      <c r="C7" s="1" t="s">
        <v>116</v>
      </c>
      <c r="D7" s="1" t="s">
        <v>293</v>
      </c>
      <c r="E7" s="1" t="s">
        <v>297</v>
      </c>
      <c r="F7" s="1" t="s">
        <v>79</v>
      </c>
      <c r="G7" s="1" t="s">
        <v>101</v>
      </c>
      <c r="H7" s="1" t="s">
        <v>274</v>
      </c>
      <c r="I7" s="1" t="s">
        <v>298</v>
      </c>
      <c r="J7" s="1" t="s">
        <v>276</v>
      </c>
      <c r="K7" s="1" t="s">
        <v>298</v>
      </c>
      <c r="L7" s="1" t="s">
        <v>298</v>
      </c>
      <c r="M7" s="1" t="s">
        <v>277</v>
      </c>
      <c r="N7" s="1" t="s">
        <v>277</v>
      </c>
      <c r="O7" s="1" t="s">
        <v>278</v>
      </c>
      <c r="P7" s="1" t="s">
        <v>279</v>
      </c>
      <c r="Q7" s="1" t="s">
        <v>299</v>
      </c>
      <c r="R7" s="1" t="s">
        <v>73</v>
      </c>
      <c r="S7" s="1" t="s">
        <v>281</v>
      </c>
      <c r="T7" s="1" t="s">
        <v>282</v>
      </c>
    </row>
    <row r="8" s="1" customFormat="1" spans="1:20">
      <c r="A8" s="1" t="s">
        <v>96</v>
      </c>
      <c r="B8" s="1" t="s">
        <v>80</v>
      </c>
      <c r="C8" s="1" t="s">
        <v>97</v>
      </c>
      <c r="D8" s="1" t="s">
        <v>99</v>
      </c>
      <c r="E8" s="1" t="s">
        <v>300</v>
      </c>
      <c r="F8" s="1" t="s">
        <v>80</v>
      </c>
      <c r="G8" s="1" t="s">
        <v>101</v>
      </c>
      <c r="H8" s="1" t="s">
        <v>274</v>
      </c>
      <c r="I8" s="1" t="s">
        <v>301</v>
      </c>
      <c r="J8" s="1" t="s">
        <v>276</v>
      </c>
      <c r="K8" s="1" t="s">
        <v>301</v>
      </c>
      <c r="L8" s="1" t="s">
        <v>301</v>
      </c>
      <c r="M8" s="1" t="s">
        <v>277</v>
      </c>
      <c r="N8" s="1" t="s">
        <v>277</v>
      </c>
      <c r="O8" s="1" t="s">
        <v>278</v>
      </c>
      <c r="P8" s="1" t="s">
        <v>279</v>
      </c>
      <c r="Q8" s="1" t="s">
        <v>302</v>
      </c>
      <c r="R8" s="1" t="s">
        <v>73</v>
      </c>
      <c r="S8" s="1" t="s">
        <v>281</v>
      </c>
      <c r="T8" s="1" t="s">
        <v>282</v>
      </c>
    </row>
    <row r="9" s="1" customFormat="1" spans="1:20">
      <c r="A9" s="1" t="s">
        <v>132</v>
      </c>
      <c r="B9" s="1" t="s">
        <v>80</v>
      </c>
      <c r="C9" s="1" t="s">
        <v>133</v>
      </c>
      <c r="D9" s="1" t="s">
        <v>135</v>
      </c>
      <c r="E9" s="1" t="s">
        <v>303</v>
      </c>
      <c r="F9" s="1" t="s">
        <v>80</v>
      </c>
      <c r="G9" s="1" t="s">
        <v>127</v>
      </c>
      <c r="H9" s="1" t="s">
        <v>274</v>
      </c>
      <c r="I9" s="1" t="s">
        <v>304</v>
      </c>
      <c r="J9" s="1" t="s">
        <v>276</v>
      </c>
      <c r="K9" s="1" t="s">
        <v>304</v>
      </c>
      <c r="L9" s="1" t="s">
        <v>304</v>
      </c>
      <c r="M9" s="1" t="s">
        <v>277</v>
      </c>
      <c r="N9" s="1" t="s">
        <v>277</v>
      </c>
      <c r="O9" s="1" t="s">
        <v>278</v>
      </c>
      <c r="P9" s="1" t="s">
        <v>279</v>
      </c>
      <c r="Q9" s="1" t="s">
        <v>305</v>
      </c>
      <c r="R9" s="1" t="s">
        <v>73</v>
      </c>
      <c r="S9" s="1" t="s">
        <v>281</v>
      </c>
      <c r="T9" s="1" t="s">
        <v>282</v>
      </c>
    </row>
    <row r="10" s="1" customFormat="1" spans="1:20">
      <c r="A10" s="1" t="s">
        <v>150</v>
      </c>
      <c r="B10" s="1" t="s">
        <v>101</v>
      </c>
      <c r="C10" s="1" t="s">
        <v>151</v>
      </c>
      <c r="D10" s="1" t="s">
        <v>293</v>
      </c>
      <c r="E10" s="1" t="s">
        <v>297</v>
      </c>
      <c r="F10" s="1" t="s">
        <v>101</v>
      </c>
      <c r="G10" s="1" t="s">
        <v>152</v>
      </c>
      <c r="H10" s="1" t="s">
        <v>274</v>
      </c>
      <c r="I10" s="1" t="s">
        <v>306</v>
      </c>
      <c r="J10" s="1" t="s">
        <v>276</v>
      </c>
      <c r="K10" s="1" t="s">
        <v>306</v>
      </c>
      <c r="L10" s="1" t="s">
        <v>306</v>
      </c>
      <c r="M10" s="1" t="s">
        <v>277</v>
      </c>
      <c r="N10" s="1" t="s">
        <v>277</v>
      </c>
      <c r="O10" s="1" t="s">
        <v>278</v>
      </c>
      <c r="P10" s="1" t="s">
        <v>279</v>
      </c>
      <c r="Q10" s="1" t="s">
        <v>307</v>
      </c>
      <c r="R10" s="1" t="s">
        <v>73</v>
      </c>
      <c r="S10" s="1" t="s">
        <v>281</v>
      </c>
      <c r="T10" s="1" t="s">
        <v>282</v>
      </c>
    </row>
    <row r="11" s="1" customFormat="1" spans="1:20">
      <c r="A11" s="1" t="s">
        <v>141</v>
      </c>
      <c r="B11" s="1" t="s">
        <v>101</v>
      </c>
      <c r="C11" s="1" t="s">
        <v>142</v>
      </c>
      <c r="D11" s="1" t="s">
        <v>144</v>
      </c>
      <c r="E11" s="1" t="s">
        <v>308</v>
      </c>
      <c r="F11" s="1" t="s">
        <v>101</v>
      </c>
      <c r="G11" s="1" t="s">
        <v>127</v>
      </c>
      <c r="H11" s="1" t="s">
        <v>274</v>
      </c>
      <c r="I11" s="1" t="s">
        <v>309</v>
      </c>
      <c r="J11" s="1" t="s">
        <v>276</v>
      </c>
      <c r="K11" s="1" t="s">
        <v>309</v>
      </c>
      <c r="L11" s="1" t="s">
        <v>309</v>
      </c>
      <c r="M11" s="1" t="s">
        <v>277</v>
      </c>
      <c r="N11" s="1" t="s">
        <v>277</v>
      </c>
      <c r="O11" s="1" t="s">
        <v>278</v>
      </c>
      <c r="P11" s="1" t="s">
        <v>279</v>
      </c>
      <c r="Q11" s="1" t="s">
        <v>310</v>
      </c>
      <c r="R11" s="1" t="s">
        <v>73</v>
      </c>
      <c r="S11" s="1" t="s">
        <v>281</v>
      </c>
      <c r="T11" s="1" t="s">
        <v>282</v>
      </c>
    </row>
    <row r="12" s="1" customFormat="1" spans="1:20">
      <c r="A12" s="1" t="s">
        <v>185</v>
      </c>
      <c r="B12" s="1" t="s">
        <v>101</v>
      </c>
      <c r="C12" s="1" t="s">
        <v>186</v>
      </c>
      <c r="D12" s="1" t="s">
        <v>188</v>
      </c>
      <c r="E12" s="1" t="s">
        <v>311</v>
      </c>
      <c r="F12" s="1" t="s">
        <v>101</v>
      </c>
      <c r="G12" s="1" t="s">
        <v>162</v>
      </c>
      <c r="H12" s="1" t="s">
        <v>274</v>
      </c>
      <c r="I12" s="1" t="s">
        <v>312</v>
      </c>
      <c r="J12" s="1" t="s">
        <v>276</v>
      </c>
      <c r="K12" s="1" t="s">
        <v>312</v>
      </c>
      <c r="L12" s="1" t="s">
        <v>312</v>
      </c>
      <c r="M12" s="1" t="s">
        <v>277</v>
      </c>
      <c r="N12" s="1" t="s">
        <v>277</v>
      </c>
      <c r="O12" s="1" t="s">
        <v>278</v>
      </c>
      <c r="P12" s="1" t="s">
        <v>279</v>
      </c>
      <c r="Q12" s="1" t="s">
        <v>313</v>
      </c>
      <c r="R12" s="1" t="s">
        <v>73</v>
      </c>
      <c r="S12" s="1" t="s">
        <v>281</v>
      </c>
      <c r="T12" s="1" t="s">
        <v>282</v>
      </c>
    </row>
    <row r="13" s="1" customFormat="1" spans="1:20">
      <c r="A13" s="1" t="s">
        <v>167</v>
      </c>
      <c r="B13" s="1" t="s">
        <v>172</v>
      </c>
      <c r="C13" s="1" t="s">
        <v>168</v>
      </c>
      <c r="D13" s="1" t="s">
        <v>314</v>
      </c>
      <c r="E13" s="1" t="s">
        <v>315</v>
      </c>
      <c r="F13" s="1" t="s">
        <v>172</v>
      </c>
      <c r="G13" s="1" t="s">
        <v>162</v>
      </c>
      <c r="H13" s="1" t="s">
        <v>274</v>
      </c>
      <c r="I13" s="1" t="s">
        <v>316</v>
      </c>
      <c r="J13" s="1" t="s">
        <v>276</v>
      </c>
      <c r="K13" s="1" t="s">
        <v>316</v>
      </c>
      <c r="L13" s="1" t="s">
        <v>316</v>
      </c>
      <c r="M13" s="1" t="s">
        <v>277</v>
      </c>
      <c r="N13" s="1" t="s">
        <v>277</v>
      </c>
      <c r="O13" s="1" t="s">
        <v>278</v>
      </c>
      <c r="P13" s="1" t="s">
        <v>279</v>
      </c>
      <c r="Q13" s="1" t="s">
        <v>317</v>
      </c>
      <c r="R13" s="1" t="s">
        <v>73</v>
      </c>
      <c r="S13" s="1" t="s">
        <v>281</v>
      </c>
      <c r="T13" s="1" t="s">
        <v>318</v>
      </c>
    </row>
    <row r="14" s="1" customFormat="1" spans="1:20">
      <c r="A14" s="1" t="s">
        <v>226</v>
      </c>
      <c r="B14" s="1" t="s">
        <v>172</v>
      </c>
      <c r="C14" s="1" t="s">
        <v>227</v>
      </c>
      <c r="D14" s="1" t="s">
        <v>229</v>
      </c>
      <c r="E14" s="1" t="s">
        <v>319</v>
      </c>
      <c r="F14" s="1" t="s">
        <v>172</v>
      </c>
      <c r="G14" s="1" t="s">
        <v>205</v>
      </c>
      <c r="H14" s="1" t="s">
        <v>274</v>
      </c>
      <c r="I14" s="1" t="s">
        <v>320</v>
      </c>
      <c r="J14" s="1" t="s">
        <v>276</v>
      </c>
      <c r="K14" s="1" t="s">
        <v>320</v>
      </c>
      <c r="L14" s="1" t="s">
        <v>320</v>
      </c>
      <c r="M14" s="1" t="s">
        <v>277</v>
      </c>
      <c r="N14" s="1" t="s">
        <v>277</v>
      </c>
      <c r="O14" s="1" t="s">
        <v>278</v>
      </c>
      <c r="P14" s="1" t="s">
        <v>279</v>
      </c>
      <c r="Q14" s="1" t="s">
        <v>321</v>
      </c>
      <c r="R14" s="1" t="s">
        <v>73</v>
      </c>
      <c r="S14" s="1" t="s">
        <v>281</v>
      </c>
      <c r="T14" s="1" t="s">
        <v>282</v>
      </c>
    </row>
    <row r="15" s="1" customFormat="1" spans="1:20">
      <c r="A15" s="1" t="s">
        <v>176</v>
      </c>
      <c r="B15" s="1" t="s">
        <v>172</v>
      </c>
      <c r="C15" s="1" t="s">
        <v>177</v>
      </c>
      <c r="D15" s="1" t="s">
        <v>179</v>
      </c>
      <c r="E15" s="1" t="s">
        <v>322</v>
      </c>
      <c r="F15" s="1" t="s">
        <v>172</v>
      </c>
      <c r="G15" s="1" t="s">
        <v>162</v>
      </c>
      <c r="H15" s="1" t="s">
        <v>274</v>
      </c>
      <c r="I15" s="1" t="s">
        <v>323</v>
      </c>
      <c r="J15" s="1" t="s">
        <v>276</v>
      </c>
      <c r="K15" s="1" t="s">
        <v>323</v>
      </c>
      <c r="L15" s="1" t="s">
        <v>323</v>
      </c>
      <c r="M15" s="1" t="s">
        <v>277</v>
      </c>
      <c r="N15" s="1" t="s">
        <v>277</v>
      </c>
      <c r="O15" s="1" t="s">
        <v>278</v>
      </c>
      <c r="P15" s="1" t="s">
        <v>279</v>
      </c>
      <c r="Q15" s="1" t="s">
        <v>324</v>
      </c>
      <c r="R15" s="1" t="s">
        <v>73</v>
      </c>
      <c r="S15" s="1" t="s">
        <v>281</v>
      </c>
      <c r="T15" s="1" t="s">
        <v>282</v>
      </c>
    </row>
    <row r="16" s="1" customFormat="1" spans="1:20">
      <c r="A16" s="1" t="s">
        <v>220</v>
      </c>
      <c r="B16" s="1" t="s">
        <v>172</v>
      </c>
      <c r="C16" s="1" t="s">
        <v>221</v>
      </c>
      <c r="D16" s="1" t="s">
        <v>215</v>
      </c>
      <c r="E16" s="1" t="s">
        <v>325</v>
      </c>
      <c r="F16" s="1" t="s">
        <v>162</v>
      </c>
      <c r="G16" s="1" t="s">
        <v>205</v>
      </c>
      <c r="H16" s="1" t="s">
        <v>274</v>
      </c>
      <c r="I16" s="1" t="s">
        <v>326</v>
      </c>
      <c r="J16" s="1" t="s">
        <v>276</v>
      </c>
      <c r="K16" s="1" t="s">
        <v>326</v>
      </c>
      <c r="L16" s="1" t="s">
        <v>326</v>
      </c>
      <c r="M16" s="1" t="s">
        <v>277</v>
      </c>
      <c r="N16" s="1" t="s">
        <v>277</v>
      </c>
      <c r="O16" s="1" t="s">
        <v>278</v>
      </c>
      <c r="P16" s="1" t="s">
        <v>279</v>
      </c>
      <c r="Q16" s="1" t="s">
        <v>327</v>
      </c>
      <c r="R16" s="1" t="s">
        <v>73</v>
      </c>
      <c r="S16" s="1" t="s">
        <v>281</v>
      </c>
      <c r="T16" s="1" t="s">
        <v>282</v>
      </c>
    </row>
    <row r="17" s="1" customFormat="1" spans="1:20">
      <c r="A17" s="1" t="s">
        <v>212</v>
      </c>
      <c r="B17" s="1" t="s">
        <v>172</v>
      </c>
      <c r="C17" s="1" t="s">
        <v>213</v>
      </c>
      <c r="D17" s="1" t="s">
        <v>215</v>
      </c>
      <c r="E17" s="1" t="s">
        <v>328</v>
      </c>
      <c r="F17" s="1" t="s">
        <v>162</v>
      </c>
      <c r="G17" s="1" t="s">
        <v>205</v>
      </c>
      <c r="H17" s="1" t="s">
        <v>274</v>
      </c>
      <c r="I17" s="1" t="s">
        <v>326</v>
      </c>
      <c r="J17" s="1" t="s">
        <v>276</v>
      </c>
      <c r="K17" s="1" t="s">
        <v>326</v>
      </c>
      <c r="L17" s="1" t="s">
        <v>326</v>
      </c>
      <c r="M17" s="1" t="s">
        <v>277</v>
      </c>
      <c r="N17" s="1" t="s">
        <v>277</v>
      </c>
      <c r="O17" s="1" t="s">
        <v>278</v>
      </c>
      <c r="P17" s="1" t="s">
        <v>279</v>
      </c>
      <c r="Q17" s="1" t="s">
        <v>329</v>
      </c>
      <c r="R17" s="1" t="s">
        <v>73</v>
      </c>
      <c r="S17" s="1" t="s">
        <v>281</v>
      </c>
      <c r="T17" s="1" t="s">
        <v>282</v>
      </c>
    </row>
    <row r="18" s="1" customFormat="1" spans="1:20">
      <c r="A18" s="1" t="s">
        <v>223</v>
      </c>
      <c r="B18" s="1" t="s">
        <v>172</v>
      </c>
      <c r="C18" s="1" t="s">
        <v>224</v>
      </c>
      <c r="D18" s="1" t="s">
        <v>215</v>
      </c>
      <c r="E18" s="1" t="s">
        <v>330</v>
      </c>
      <c r="F18" s="1" t="s">
        <v>162</v>
      </c>
      <c r="G18" s="1" t="s">
        <v>205</v>
      </c>
      <c r="H18" s="1" t="s">
        <v>274</v>
      </c>
      <c r="I18" s="1" t="s">
        <v>326</v>
      </c>
      <c r="J18" s="1" t="s">
        <v>276</v>
      </c>
      <c r="K18" s="1" t="s">
        <v>326</v>
      </c>
      <c r="L18" s="1" t="s">
        <v>326</v>
      </c>
      <c r="M18" s="1" t="s">
        <v>277</v>
      </c>
      <c r="N18" s="1" t="s">
        <v>277</v>
      </c>
      <c r="O18" s="1" t="s">
        <v>278</v>
      </c>
      <c r="P18" s="1" t="s">
        <v>279</v>
      </c>
      <c r="Q18" s="1" t="s">
        <v>331</v>
      </c>
      <c r="R18" s="1" t="s">
        <v>73</v>
      </c>
      <c r="S18" s="1" t="s">
        <v>281</v>
      </c>
      <c r="T18" s="1" t="s">
        <v>282</v>
      </c>
    </row>
    <row r="19" s="1" customFormat="1" spans="1:20">
      <c r="A19" s="1" t="s">
        <v>194</v>
      </c>
      <c r="B19" s="1" t="s">
        <v>172</v>
      </c>
      <c r="C19" s="1" t="s">
        <v>195</v>
      </c>
      <c r="D19" s="1" t="s">
        <v>293</v>
      </c>
      <c r="E19" s="1" t="s">
        <v>332</v>
      </c>
      <c r="F19" s="1" t="s">
        <v>172</v>
      </c>
      <c r="G19" s="1" t="s">
        <v>162</v>
      </c>
      <c r="H19" s="1" t="s">
        <v>274</v>
      </c>
      <c r="I19" s="1" t="s">
        <v>333</v>
      </c>
      <c r="J19" s="1" t="s">
        <v>276</v>
      </c>
      <c r="K19" s="1" t="s">
        <v>333</v>
      </c>
      <c r="L19" s="1" t="s">
        <v>333</v>
      </c>
      <c r="M19" s="1" t="s">
        <v>277</v>
      </c>
      <c r="N19" s="1" t="s">
        <v>277</v>
      </c>
      <c r="O19" s="1" t="s">
        <v>278</v>
      </c>
      <c r="P19" s="1" t="s">
        <v>279</v>
      </c>
      <c r="Q19" s="1" t="s">
        <v>334</v>
      </c>
      <c r="R19" s="1" t="s">
        <v>73</v>
      </c>
      <c r="S19" s="1" t="s">
        <v>281</v>
      </c>
      <c r="T19" s="1" t="s">
        <v>282</v>
      </c>
    </row>
    <row r="20" s="1" customFormat="1" spans="1:20">
      <c r="A20" s="1" t="s">
        <v>200</v>
      </c>
      <c r="B20" s="1" t="s">
        <v>162</v>
      </c>
      <c r="C20" s="1" t="s">
        <v>201</v>
      </c>
      <c r="D20" s="1" t="s">
        <v>203</v>
      </c>
      <c r="E20" s="1" t="s">
        <v>335</v>
      </c>
      <c r="F20" s="1" t="s">
        <v>162</v>
      </c>
      <c r="G20" s="1" t="s">
        <v>205</v>
      </c>
      <c r="H20" s="1" t="s">
        <v>274</v>
      </c>
      <c r="I20" s="1" t="s">
        <v>336</v>
      </c>
      <c r="J20" s="1" t="s">
        <v>276</v>
      </c>
      <c r="K20" s="1" t="s">
        <v>336</v>
      </c>
      <c r="L20" s="1" t="s">
        <v>336</v>
      </c>
      <c r="M20" s="1" t="s">
        <v>277</v>
      </c>
      <c r="N20" s="1" t="s">
        <v>277</v>
      </c>
      <c r="O20" s="1" t="s">
        <v>278</v>
      </c>
      <c r="P20" s="1" t="s">
        <v>279</v>
      </c>
      <c r="Q20" s="1" t="s">
        <v>337</v>
      </c>
      <c r="R20" s="1" t="s">
        <v>73</v>
      </c>
      <c r="S20" s="1" t="s">
        <v>281</v>
      </c>
      <c r="T20" s="1" t="s">
        <v>282</v>
      </c>
    </row>
    <row r="21" s="1" customFormat="1" spans="1:20">
      <c r="A21" s="1" t="s">
        <v>210</v>
      </c>
      <c r="B21" s="1" t="s">
        <v>162</v>
      </c>
      <c r="C21" s="1" t="s">
        <v>211</v>
      </c>
      <c r="D21" s="1" t="s">
        <v>293</v>
      </c>
      <c r="E21" s="1" t="s">
        <v>297</v>
      </c>
      <c r="F21" s="1" t="s">
        <v>162</v>
      </c>
      <c r="G21" s="1" t="s">
        <v>205</v>
      </c>
      <c r="H21" s="1" t="s">
        <v>274</v>
      </c>
      <c r="I21" s="1" t="s">
        <v>333</v>
      </c>
      <c r="J21" s="1" t="s">
        <v>276</v>
      </c>
      <c r="K21" s="1" t="s">
        <v>333</v>
      </c>
      <c r="L21" s="1" t="s">
        <v>333</v>
      </c>
      <c r="M21" s="1" t="s">
        <v>277</v>
      </c>
      <c r="N21" s="1" t="s">
        <v>277</v>
      </c>
      <c r="O21" s="1" t="s">
        <v>278</v>
      </c>
      <c r="P21" s="1" t="s">
        <v>279</v>
      </c>
      <c r="Q21" s="1" t="s">
        <v>338</v>
      </c>
      <c r="R21" s="1" t="s">
        <v>73</v>
      </c>
      <c r="S21" s="1" t="s">
        <v>281</v>
      </c>
      <c r="T21" s="1" t="s">
        <v>282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2021-07-06T06:38:06Z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3A31EDD1AFBA4C55B624465EEF90B4EA</vt:lpwstr>
  </property>
</Properties>
</file>