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<sst xmlns="http://schemas.openxmlformats.org/spreadsheetml/2006/main" count="885" uniqueCount="276">
  <si>
    <t>去哪儿网酒店预付对账单</t>
  </si>
  <si>
    <t>供应商名称：</t>
  </si>
  <si>
    <t>趣悠游</t>
  </si>
  <si>
    <t>结算周期：</t>
  </si>
  <si>
    <t>2021-06-28至2021-07-04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</si>
  <si>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</si>
  <si>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</si>
  <si>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</si>
  <si>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</si>
  <si>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</si>
  <si>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</si>
  <si>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</si>
  <si>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</si>
  <si>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</si>
  <si>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</si>
  <si>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</si>
  <si>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</si>
  <si>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</si>
  <si>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</si>
  <si>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</si>
  <si>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¥15,912.00</t>
  </si>
  <si>
    <t>¥1,550.00</t>
  </si>
  <si>
    <t>¥1,122.00</t>
  </si>
  <si>
    <t>¥13,240.00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</si>
  <si>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</si>
  <si>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</si>
  <si>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</si>
  <si>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</si>
  <si>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</si>
  <si>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</si>
  <si>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</si>
  <si>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</si>
  <si>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</si>
  <si>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</si>
  <si>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</si>
  <si>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</si>
  <si>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</si>
  <si>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</si>
  <si>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</si>
  <si>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</si>
  <si>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</si>
  <si>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</si>
  <si>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</si>
  <si>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</si>
  <si>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</si>
  <si>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</si>
  <si>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</si>
  <si>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</si>
  <si>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</si>
  <si>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</si>
  <si>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</si>
  <si>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</si>
  <si>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</si>
  <si>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</si>
  <si>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</si>
  <si>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</si>
  <si>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</si>
  <si>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</si>
  <si>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</si>
  <si>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</si>
  <si>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</si>
  <si>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</si>
  <si>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</si>
  <si>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</si>
  <si>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</si>
  <si>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</si>
  <si>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</si>
  <si>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</si>
  <si>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</si>
  <si>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</si>
  <si>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702677812072</t>
  </si>
  <si>
    <t>2175794</t>
  </si>
  <si>
    <t>酒店预付</t>
  </si>
  <si>
    <t>否</t>
  </si>
  <si>
    <t>普通</t>
  </si>
  <si>
    <t>197322500</t>
  </si>
  <si>
    <t>琅勃拉邦索菲特度假村</t>
  </si>
  <si>
    <t>1626188</t>
  </si>
  <si>
    <t>CHEN/BIN</t>
  </si>
  <si>
    <t>2021-06-28</t>
  </si>
  <si>
    <t>2021-06-29</t>
  </si>
  <si>
    <t>¥621.00</t>
  </si>
  <si>
    <t>¥58.00</t>
  </si>
  <si>
    <t>¥563.00</t>
  </si>
  <si>
    <t>Garden King bed Suite</t>
  </si>
  <si>
    <t>WEBSITE</t>
  </si>
  <si>
    <t>702664595384</t>
  </si>
  <si>
    <t>2157750</t>
  </si>
  <si>
    <t>221888837</t>
  </si>
  <si>
    <t>永利澳门酒店</t>
  </si>
  <si>
    <t>ZHANG/YANJIE</t>
  </si>
  <si>
    <t>2021-06-15</t>
  </si>
  <si>
    <t>2021-06-27</t>
  </si>
  <si>
    <t>2021-06-30</t>
  </si>
  <si>
    <t>¥4,632.00</t>
  </si>
  <si>
    <t>¥366.00</t>
  </si>
  <si>
    <t>¥4,266.00</t>
  </si>
  <si>
    <t>Grand Deluxe Lake View Room</t>
  </si>
  <si>
    <t>702669750200</t>
  </si>
  <si>
    <t>2164742</t>
  </si>
  <si>
    <t>221835686</t>
  </si>
  <si>
    <t>铜锣湾如心酒店 (前身为如心铜锣湾海景酒店)</t>
  </si>
  <si>
    <t>BAO/JUNJIE</t>
  </si>
  <si>
    <t>2021-06-20</t>
  </si>
  <si>
    <t>2021-06-22</t>
  </si>
  <si>
    <t>¥2,016.00</t>
  </si>
  <si>
    <t>¥152.00</t>
  </si>
  <si>
    <t>¥1,864.00</t>
  </si>
  <si>
    <t>Standard Twin Room</t>
  </si>
  <si>
    <t>702671727421</t>
  </si>
  <si>
    <t>2167152</t>
  </si>
  <si>
    <t>221839049</t>
  </si>
  <si>
    <t>香港朗廷酒店</t>
  </si>
  <si>
    <t>NI/XUEYING|XU/YAN</t>
  </si>
  <si>
    <t>¥776.00</t>
  </si>
  <si>
    <t>¥59.00</t>
  </si>
  <si>
    <t>¥717.00</t>
  </si>
  <si>
    <t>Superior Courtyard View Twin Room</t>
  </si>
  <si>
    <t>702678205921</t>
  </si>
  <si>
    <t>2177757</t>
  </si>
  <si>
    <t>221872658</t>
  </si>
  <si>
    <t>帆布旅舍</t>
  </si>
  <si>
    <t>DU/YU</t>
  </si>
  <si>
    <t>2021-07-01</t>
  </si>
  <si>
    <t>2021-07-02</t>
  </si>
  <si>
    <t>¥140.00</t>
  </si>
  <si>
    <t>¥12.00</t>
  </si>
  <si>
    <t>¥128.00</t>
  </si>
  <si>
    <t>Double Room</t>
  </si>
  <si>
    <t>702672238596</t>
  </si>
  <si>
    <t>2167925</t>
  </si>
  <si>
    <t>WEI/WANG</t>
  </si>
  <si>
    <t>2021-06-23</t>
  </si>
  <si>
    <t>¥1,225.00</t>
  </si>
  <si>
    <t>¥95.00</t>
  </si>
  <si>
    <t>¥1,130.00</t>
  </si>
  <si>
    <t>702676510919</t>
  </si>
  <si>
    <t>2174527</t>
  </si>
  <si>
    <t>238571756</t>
  </si>
  <si>
    <t>穆德林酒店</t>
  </si>
  <si>
    <t>PARK/GYE SEONG</t>
  </si>
  <si>
    <t>2021-07-03</t>
  </si>
  <si>
    <t>¥685.00</t>
  </si>
  <si>
    <t>¥51.00</t>
  </si>
  <si>
    <t>¥634.00</t>
  </si>
  <si>
    <t>Standard Double Room</t>
  </si>
  <si>
    <t>702677596844</t>
  </si>
  <si>
    <t>2176242</t>
  </si>
  <si>
    <t>CHU/YAO</t>
  </si>
  <si>
    <t>¥2,091.00</t>
  </si>
  <si>
    <t>¥159.00</t>
  </si>
  <si>
    <t>¥1,932.00</t>
  </si>
  <si>
    <t>Superior Courtyard King</t>
  </si>
  <si>
    <t>702681728082</t>
  </si>
  <si>
    <t>2180642</t>
  </si>
  <si>
    <t>221835671</t>
  </si>
  <si>
    <t>粤海华美湾际酒店</t>
  </si>
  <si>
    <t>LI/ZHIBANG</t>
  </si>
  <si>
    <t>¥306.00</t>
  </si>
  <si>
    <t>¥23.00</t>
  </si>
  <si>
    <t>¥283.00</t>
  </si>
  <si>
    <t>Wharney Deluxe Double Room</t>
  </si>
  <si>
    <t>702681571025</t>
  </si>
  <si>
    <t>2180504</t>
  </si>
  <si>
    <t>YE/JIAYANGSUNNY</t>
  </si>
  <si>
    <t>702681792186</t>
  </si>
  <si>
    <t>2180580</t>
  </si>
  <si>
    <t>197276924</t>
  </si>
  <si>
    <t>莫斯科米兰酒店</t>
  </si>
  <si>
    <t>AMANTAY/KYRAN</t>
  </si>
  <si>
    <t>¥354.00</t>
  </si>
  <si>
    <t>¥33.00</t>
  </si>
  <si>
    <t>¥321.00</t>
  </si>
  <si>
    <t>702683621898</t>
  </si>
  <si>
    <t>2182974</t>
  </si>
  <si>
    <t>221864168</t>
  </si>
  <si>
    <t>香港帝都酒店</t>
  </si>
  <si>
    <t>LO/WAIMING</t>
  </si>
  <si>
    <t>2021-07-04</t>
  </si>
  <si>
    <t>2021-07-06</t>
  </si>
  <si>
    <t>2021-07-07</t>
  </si>
  <si>
    <t>¥696.00</t>
  </si>
  <si>
    <t>2021-07-04 08:32:13</t>
  </si>
  <si>
    <t>room</t>
  </si>
  <si>
    <t>702679600672</t>
  </si>
  <si>
    <t>2178275</t>
  </si>
  <si>
    <t>197323691</t>
  </si>
  <si>
    <t>洛杉矶 - 洛杉矶国际机场假日酒店</t>
  </si>
  <si>
    <t>CHEN/DONGYUE</t>
  </si>
  <si>
    <t>¥1,210.00</t>
  </si>
  <si>
    <t>¥91.00</t>
  </si>
  <si>
    <t>¥1,119.00</t>
  </si>
  <si>
    <t>two double beds room</t>
  </si>
  <si>
    <t>702683791163</t>
  </si>
  <si>
    <t>2183222</t>
  </si>
  <si>
    <t>221838017</t>
  </si>
  <si>
    <t>澳门银河酒店</t>
  </si>
  <si>
    <t>LUO/JIAYAO|XIE/KAITANG</t>
  </si>
  <si>
    <t>2021-07-05</t>
  </si>
  <si>
    <t>¥854.00</t>
  </si>
  <si>
    <t>2021-07-04 23:00:08</t>
  </si>
  <si>
    <t>Deluxe City King</t>
  </si>
  <si>
    <t>合计</t>
  </si>
  <si>
    <t/>
  </si>
  <si>
    <t>¥14,362.00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</si>
  <si>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</si>
  <si>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</si>
  <si>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</si>
  <si>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</si>
  <si>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</si>
  <si>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</si>
  <si>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</si>
  <si>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</si>
  <si>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</si>
  <si>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A210706144304481</t>
  </si>
  <si>
    <r>
      <t>总计：</t>
    </r>
    <r>
      <rPr>
        <sz val="10"/>
        <rFont val="Arial"/>
        <charset val="134"/>
      </rPr>
      <t>13240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</si>
  <si>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</si>
  <si>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</si>
  <si>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</si>
  <si>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</si>
  <si>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</si>
  <si>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</si>
  <si>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</si>
  <si>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</si>
  <si>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</si>
  <si>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</si>
  <si>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</si>
  <si>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</si>
  <si>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</si>
  <si>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</si>
  <si>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</si>
  <si>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</si>
  <si>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ZHANG YANJIE</t>
  </si>
  <si>
    <t>退房日周结</t>
  </si>
  <si>
    <t>4266.00</t>
  </si>
  <si>
    <t>RMB</t>
  </si>
  <si>
    <t>0</t>
  </si>
  <si>
    <t>0.00</t>
  </si>
  <si>
    <t>趣悠游国际直连</t>
  </si>
  <si>
    <t>2021-06-15 12:05:27</t>
  </si>
  <si>
    <t>广州汇登信息科技有限公司</t>
  </si>
  <si>
    <t>直连</t>
  </si>
  <si>
    <t>香港如心铜锣湾海景酒店</t>
  </si>
  <si>
    <t>BAO JUNJIE</t>
  </si>
  <si>
    <t>1864.00</t>
  </si>
  <si>
    <t>2021-06-20 20:16:12</t>
  </si>
  <si>
    <t>NI XUEYING,XU YAN</t>
  </si>
  <si>
    <t>717.00</t>
  </si>
  <si>
    <t>2021-06-22 16:54:20</t>
  </si>
  <si>
    <t>WEI WANG</t>
  </si>
  <si>
    <t>1130.00</t>
  </si>
  <si>
    <t>2021-06-23 04:14:52</t>
  </si>
  <si>
    <t>PARK GYE SEONG</t>
  </si>
  <si>
    <t>634.00</t>
  </si>
  <si>
    <t>2021-06-27 12:50:31</t>
  </si>
  <si>
    <t>琅勃拉邦索菲特酒店</t>
  </si>
  <si>
    <t>CHEN BIN</t>
  </si>
  <si>
    <t>563.00</t>
  </si>
  <si>
    <t>2021-06-28 14:10:53</t>
  </si>
  <si>
    <t>CHU YAO</t>
  </si>
  <si>
    <t>1932.00</t>
  </si>
  <si>
    <t>2021-06-28 20:00:25</t>
  </si>
  <si>
    <t>DU YU</t>
  </si>
  <si>
    <t>128.00</t>
  </si>
  <si>
    <t>2021-06-29 21:30:16</t>
  </si>
  <si>
    <t>CHEN DONGYUE</t>
  </si>
  <si>
    <t>1119.00</t>
  </si>
  <si>
    <t>2021-06-30 11:33:40</t>
  </si>
  <si>
    <t>YE JIAYANGSUNNY</t>
  </si>
  <si>
    <t>283.00</t>
  </si>
  <si>
    <t>2021-07-02 09:37:17</t>
  </si>
  <si>
    <t>AMANTAY KYRAN</t>
  </si>
  <si>
    <t>321.00</t>
  </si>
  <si>
    <t>2021-07-02 10:53:52</t>
  </si>
  <si>
    <t>LI ZHIBANG</t>
  </si>
  <si>
    <t>2021-07-02 11:30:11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</si>
</sst>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6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0" fillId="29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8</v>
      </c>
      <c r="N4" s="7" t="s">
        <v>103</v>
      </c>
      <c r="O4" s="7" t="s">
        <v>104</v>
      </c>
      <c r="P4" s="7" t="s">
        <v>93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104</v>
      </c>
      <c r="O5" s="7" t="s">
        <v>80</v>
      </c>
      <c r="P5" s="7" t="s">
        <v>93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1</v>
      </c>
      <c r="N6" s="7" t="s">
        <v>80</v>
      </c>
      <c r="O6" s="7" t="s">
        <v>123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100</v>
      </c>
      <c r="H7" s="7" t="s">
        <v>101</v>
      </c>
      <c r="I7" s="7" t="s">
        <v>77</v>
      </c>
      <c r="J7" s="7" t="s">
        <v>2</v>
      </c>
      <c r="K7" s="7" t="s">
        <v>131</v>
      </c>
      <c r="L7" s="7">
        <v>1</v>
      </c>
      <c r="M7" s="7">
        <v>5</v>
      </c>
      <c r="N7" s="7" t="s">
        <v>132</v>
      </c>
      <c r="O7" s="7" t="s">
        <v>92</v>
      </c>
      <c r="P7" s="7" t="s">
        <v>124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108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136</v>
      </c>
      <c r="B8" s="6" t="s">
        <v>137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138</v>
      </c>
      <c r="H8" s="7" t="s">
        <v>139</v>
      </c>
      <c r="I8" s="7" t="s">
        <v>77</v>
      </c>
      <c r="J8" s="7" t="s">
        <v>2</v>
      </c>
      <c r="K8" s="7" t="s">
        <v>140</v>
      </c>
      <c r="L8" s="7">
        <v>1</v>
      </c>
      <c r="M8" s="7">
        <v>1</v>
      </c>
      <c r="N8" s="7" t="s">
        <v>92</v>
      </c>
      <c r="O8" s="7" t="s">
        <v>124</v>
      </c>
      <c r="P8" s="7" t="s">
        <v>141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111</v>
      </c>
      <c r="H9" s="7" t="s">
        <v>112</v>
      </c>
      <c r="I9" s="7" t="s">
        <v>77</v>
      </c>
      <c r="J9" s="7" t="s">
        <v>2</v>
      </c>
      <c r="K9" s="7" t="s">
        <v>148</v>
      </c>
      <c r="L9" s="7">
        <v>1</v>
      </c>
      <c r="M9" s="7">
        <v>3</v>
      </c>
      <c r="N9" s="7" t="s">
        <v>79</v>
      </c>
      <c r="O9" s="7" t="s">
        <v>93</v>
      </c>
      <c r="P9" s="7" t="s">
        <v>141</v>
      </c>
      <c r="Q9" s="7"/>
      <c r="R9" s="11" t="s">
        <v>149</v>
      </c>
      <c r="S9" s="12" t="s">
        <v>19</v>
      </c>
      <c r="T9" s="7"/>
      <c r="U9" s="11" t="s">
        <v>19</v>
      </c>
      <c r="V9" s="11" t="s">
        <v>149</v>
      </c>
      <c r="W9" s="12" t="s">
        <v>150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155</v>
      </c>
      <c r="H10" s="7" t="s">
        <v>156</v>
      </c>
      <c r="I10" s="7" t="s">
        <v>77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124</v>
      </c>
      <c r="O10" s="7" t="s">
        <v>124</v>
      </c>
      <c r="P10" s="7" t="s">
        <v>141</v>
      </c>
      <c r="Q10" s="7"/>
      <c r="R10" s="11" t="s">
        <v>158</v>
      </c>
      <c r="S10" s="12" t="s">
        <v>19</v>
      </c>
      <c r="T10" s="7"/>
      <c r="U10" s="11" t="s">
        <v>19</v>
      </c>
      <c r="V10" s="11" t="s">
        <v>158</v>
      </c>
      <c r="W10" s="12" t="s">
        <v>159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164</v>
      </c>
      <c r="L11" s="7">
        <v>1</v>
      </c>
      <c r="M11" s="7">
        <v>1</v>
      </c>
      <c r="N11" s="7" t="s">
        <v>124</v>
      </c>
      <c r="O11" s="7" t="s">
        <v>124</v>
      </c>
      <c r="P11" s="7" t="s">
        <v>141</v>
      </c>
      <c r="Q11" s="7"/>
      <c r="R11" s="11" t="s">
        <v>158</v>
      </c>
      <c r="S11" s="12" t="s">
        <v>19</v>
      </c>
      <c r="T11" s="7"/>
      <c r="U11" s="11" t="s">
        <v>19</v>
      </c>
      <c r="V11" s="11" t="s">
        <v>158</v>
      </c>
      <c r="W11" s="12" t="s">
        <v>159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167</v>
      </c>
      <c r="H12" s="7" t="s">
        <v>168</v>
      </c>
      <c r="I12" s="7" t="s">
        <v>77</v>
      </c>
      <c r="J12" s="7" t="s">
        <v>2</v>
      </c>
      <c r="K12" s="7" t="s">
        <v>169</v>
      </c>
      <c r="L12" s="7">
        <v>1</v>
      </c>
      <c r="M12" s="7">
        <v>1</v>
      </c>
      <c r="N12" s="7" t="s">
        <v>124</v>
      </c>
      <c r="O12" s="7" t="s">
        <v>124</v>
      </c>
      <c r="P12" s="7" t="s">
        <v>141</v>
      </c>
      <c r="Q12" s="7"/>
      <c r="R12" s="11" t="s">
        <v>170</v>
      </c>
      <c r="S12" s="12" t="s">
        <v>19</v>
      </c>
      <c r="T12" s="7"/>
      <c r="U12" s="11" t="s">
        <v>19</v>
      </c>
      <c r="V12" s="11" t="s">
        <v>170</v>
      </c>
      <c r="W12" s="12" t="s">
        <v>171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108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173</v>
      </c>
      <c r="B13" s="6" t="s">
        <v>174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178</v>
      </c>
      <c r="O13" s="7" t="s">
        <v>179</v>
      </c>
      <c r="P13" s="7" t="s">
        <v>180</v>
      </c>
      <c r="Q13" s="7"/>
      <c r="R13" s="11" t="s">
        <v>181</v>
      </c>
      <c r="S13" s="12" t="s">
        <v>181</v>
      </c>
      <c r="T13" s="7" t="s">
        <v>182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186</v>
      </c>
      <c r="H14" s="7" t="s">
        <v>187</v>
      </c>
      <c r="I14" s="7" t="s">
        <v>77</v>
      </c>
      <c r="J14" s="7" t="s">
        <v>2</v>
      </c>
      <c r="K14" s="7" t="s">
        <v>188</v>
      </c>
      <c r="L14" s="7">
        <v>1</v>
      </c>
      <c r="M14" s="7">
        <v>1</v>
      </c>
      <c r="N14" s="7" t="s">
        <v>93</v>
      </c>
      <c r="O14" s="7" t="s">
        <v>141</v>
      </c>
      <c r="P14" s="7" t="s">
        <v>178</v>
      </c>
      <c r="Q14" s="7"/>
      <c r="R14" s="11" t="s">
        <v>189</v>
      </c>
      <c r="S14" s="12" t="s">
        <v>19</v>
      </c>
      <c r="T14" s="7"/>
      <c r="U14" s="11" t="s">
        <v>19</v>
      </c>
      <c r="V14" s="11" t="s">
        <v>189</v>
      </c>
      <c r="W14" s="12" t="s">
        <v>190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191</v>
      </c>
      <c r="AD14" t="s">
        <v>6</v>
      </c>
      <c r="AE14" t="s">
        <v>192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193</v>
      </c>
      <c r="B15" s="6" t="s">
        <v>194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195</v>
      </c>
      <c r="H15" s="7" t="s">
        <v>196</v>
      </c>
      <c r="I15" s="7" t="s">
        <v>77</v>
      </c>
      <c r="J15" s="7" t="s">
        <v>2</v>
      </c>
      <c r="K15" s="7" t="s">
        <v>197</v>
      </c>
      <c r="L15" s="7">
        <v>1</v>
      </c>
      <c r="M15" s="7">
        <v>1</v>
      </c>
      <c r="N15" s="7" t="s">
        <v>178</v>
      </c>
      <c r="O15" s="7" t="s">
        <v>198</v>
      </c>
      <c r="P15" s="7" t="s">
        <v>179</v>
      </c>
      <c r="Q15" s="7"/>
      <c r="R15" s="11" t="s">
        <v>199</v>
      </c>
      <c r="S15" s="12" t="s">
        <v>199</v>
      </c>
      <c r="T15" s="7" t="s">
        <v>200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201</v>
      </c>
      <c r="AF15" t="s">
        <v>85</v>
      </c>
      <c r="AG15" t="s">
        <v>73</v>
      </c>
      <c r="AH15" t="s">
        <v>19</v>
      </c>
    </row>
    <row r="16" customHeight="1" spans="1:32">
      <c r="A16" s="10" t="s">
        <v>202</v>
      </c>
      <c r="B16" s="10"/>
      <c r="C16" s="10" t="s">
        <v>203</v>
      </c>
      <c r="D16" s="10"/>
      <c r="E16" s="10"/>
      <c r="F16" s="10"/>
      <c r="G16" s="10" t="s">
        <v>203</v>
      </c>
      <c r="H16" s="10" t="s">
        <v>203</v>
      </c>
      <c r="I16" s="10" t="s">
        <v>203</v>
      </c>
      <c r="J16" s="10" t="s">
        <v>203</v>
      </c>
      <c r="K16" s="10" t="s">
        <v>203</v>
      </c>
      <c r="L16" s="10" t="s">
        <v>203</v>
      </c>
      <c r="M16" s="10" t="s">
        <v>203</v>
      </c>
      <c r="N16" s="10" t="s">
        <v>203</v>
      </c>
      <c r="O16" s="10" t="s">
        <v>203</v>
      </c>
      <c r="P16" s="10" t="s">
        <v>203</v>
      </c>
      <c r="Q16" s="10"/>
      <c r="R16" s="13" t="s">
        <v>20</v>
      </c>
      <c r="S16" s="13" t="s">
        <v>21</v>
      </c>
      <c r="T16" s="10" t="s">
        <v>203</v>
      </c>
      <c r="U16" s="13"/>
      <c r="V16" s="13" t="s">
        <v>204</v>
      </c>
      <c r="W16" s="13" t="s">
        <v>22</v>
      </c>
      <c r="X16" s="13"/>
      <c r="Y16" s="13"/>
      <c r="Z16" s="13"/>
      <c r="AA16" s="10"/>
      <c r="AB16" s="13"/>
      <c r="AC16" s="10"/>
      <c r="AD16" s="10" t="s">
        <v>203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205</v>
      </c>
      <c r="B1" s="4" t="s">
        <v>206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207</v>
      </c>
      <c r="H1" s="4" t="s">
        <v>208</v>
      </c>
      <c r="I1" s="4" t="s">
        <v>13</v>
      </c>
      <c r="J1" s="4" t="s">
        <v>17</v>
      </c>
      <c r="K1" s="4" t="s">
        <v>18</v>
      </c>
      <c r="L1" s="9" t="s">
        <v>209</v>
      </c>
      <c r="M1" s="4" t="s">
        <v>210</v>
      </c>
      <c r="N1" s="4" t="s">
        <v>211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B32" sqref="B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563</v>
      </c>
      <c r="E2" t="str">
        <f>VLOOKUP(A2,HOP!A:L,12,0)</f>
        <v>563.00</v>
      </c>
      <c r="F2" t="str">
        <f>VLOOKUP(A2,HOP!A:C,3,0)</f>
        <v>2175794</v>
      </c>
      <c r="G2">
        <f>D2-E2</f>
        <v>0</v>
      </c>
      <c r="H2" t="str">
        <f>$H$1&amp;F2</f>
        <v>，2175794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4266</v>
      </c>
      <c r="E3" t="str">
        <f>VLOOKUP(A3,HOP!A:L,12,0)</f>
        <v>4266.00</v>
      </c>
      <c r="F3" t="str">
        <f>VLOOKUP(A3,HOP!A:C,3,0)</f>
        <v>2157750</v>
      </c>
      <c r="G3">
        <f t="shared" ref="G3:G15" si="0">D3-E3</f>
        <v>0</v>
      </c>
      <c r="H3" t="str">
        <f t="shared" ref="H3:H15" si="1">$H$1&amp;F3</f>
        <v>，2157750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104</v>
      </c>
      <c r="C4" s="7" t="s">
        <v>93</v>
      </c>
      <c r="D4" s="3">
        <v>1864</v>
      </c>
      <c r="E4" t="str">
        <f>VLOOKUP(A4,HOP!A:L,12,0)</f>
        <v>1864.00</v>
      </c>
      <c r="F4" t="str">
        <f>VLOOKUP(A4,HOP!A:C,3,0)</f>
        <v>2164742</v>
      </c>
      <c r="G4">
        <f t="shared" si="0"/>
        <v>0</v>
      </c>
      <c r="H4" t="str">
        <f t="shared" si="1"/>
        <v>，2164742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80</v>
      </c>
      <c r="C5" s="7" t="s">
        <v>93</v>
      </c>
      <c r="D5" s="3">
        <v>717</v>
      </c>
      <c r="E5" t="str">
        <f>VLOOKUP(A5,HOP!A:L,12,0)</f>
        <v>717.00</v>
      </c>
      <c r="F5" t="str">
        <f>VLOOKUP(A5,HOP!A:C,3,0)</f>
        <v>2167152</v>
      </c>
      <c r="G5">
        <f t="shared" si="0"/>
        <v>0</v>
      </c>
      <c r="H5" t="str">
        <f t="shared" si="1"/>
        <v>，2167152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123</v>
      </c>
      <c r="C6" s="7" t="s">
        <v>124</v>
      </c>
      <c r="D6" s="3">
        <v>128</v>
      </c>
      <c r="E6" t="str">
        <f>VLOOKUP(A6,HOP!A:L,12,0)</f>
        <v>128.00</v>
      </c>
      <c r="F6" t="str">
        <f>VLOOKUP(A6,HOP!A:C,3,0)</f>
        <v>2177757</v>
      </c>
      <c r="G6">
        <f t="shared" si="0"/>
        <v>0</v>
      </c>
      <c r="H6" t="str">
        <f t="shared" si="1"/>
        <v>，2177757</v>
      </c>
      <c r="I6" t="str">
        <f>VLOOKUP(A6,HOP!A:T,20,0)</f>
        <v>直连</v>
      </c>
    </row>
    <row r="7" ht="14.25" customHeight="1" spans="1:9">
      <c r="A7" s="6" t="s">
        <v>129</v>
      </c>
      <c r="B7" s="7" t="s">
        <v>92</v>
      </c>
      <c r="C7" s="7" t="s">
        <v>124</v>
      </c>
      <c r="D7" s="3">
        <v>1130</v>
      </c>
      <c r="E7" t="str">
        <f>VLOOKUP(A7,HOP!A:L,12,0)</f>
        <v>1130.00</v>
      </c>
      <c r="F7" t="str">
        <f>VLOOKUP(A7,HOP!A:C,3,0)</f>
        <v>2167925</v>
      </c>
      <c r="G7">
        <f t="shared" si="0"/>
        <v>0</v>
      </c>
      <c r="H7" t="str">
        <f t="shared" si="1"/>
        <v>，2167925</v>
      </c>
      <c r="I7" t="str">
        <f>VLOOKUP(A7,HOP!A:T,20,0)</f>
        <v>直连</v>
      </c>
    </row>
    <row r="8" ht="14.25" customHeight="1" spans="1:9">
      <c r="A8" s="6" t="s">
        <v>136</v>
      </c>
      <c r="B8" s="7" t="s">
        <v>124</v>
      </c>
      <c r="C8" s="7" t="s">
        <v>141</v>
      </c>
      <c r="D8" s="3">
        <v>634</v>
      </c>
      <c r="E8" t="str">
        <f>VLOOKUP(A8,HOP!A:L,12,0)</f>
        <v>634.00</v>
      </c>
      <c r="F8" t="str">
        <f>VLOOKUP(A8,HOP!A:C,3,0)</f>
        <v>2174527</v>
      </c>
      <c r="G8">
        <f t="shared" si="0"/>
        <v>0</v>
      </c>
      <c r="H8" t="str">
        <f t="shared" si="1"/>
        <v>，2174527</v>
      </c>
      <c r="I8" t="str">
        <f>VLOOKUP(A8,HOP!A:T,20,0)</f>
        <v>直连</v>
      </c>
    </row>
    <row r="9" ht="14.25" customHeight="1" spans="1:9">
      <c r="A9" s="6" t="s">
        <v>146</v>
      </c>
      <c r="B9" s="7" t="s">
        <v>93</v>
      </c>
      <c r="C9" s="7" t="s">
        <v>141</v>
      </c>
      <c r="D9" s="3">
        <v>1932</v>
      </c>
      <c r="E9" t="str">
        <f>VLOOKUP(A9,HOP!A:L,12,0)</f>
        <v>1932.00</v>
      </c>
      <c r="F9" t="str">
        <f>VLOOKUP(A9,HOP!A:C,3,0)</f>
        <v>2176242</v>
      </c>
      <c r="G9">
        <f t="shared" si="0"/>
        <v>0</v>
      </c>
      <c r="H9" t="str">
        <f t="shared" si="1"/>
        <v>，2176242</v>
      </c>
      <c r="I9" t="str">
        <f>VLOOKUP(A9,HOP!A:T,20,0)</f>
        <v>直连</v>
      </c>
    </row>
    <row r="10" ht="14.25" customHeight="1" spans="1:9">
      <c r="A10" s="6" t="s">
        <v>153</v>
      </c>
      <c r="B10" s="7" t="s">
        <v>124</v>
      </c>
      <c r="C10" s="7" t="s">
        <v>141</v>
      </c>
      <c r="D10" s="3">
        <v>283</v>
      </c>
      <c r="E10" t="str">
        <f>VLOOKUP(A10,HOP!A:L,12,0)</f>
        <v>283.00</v>
      </c>
      <c r="F10" t="str">
        <f>VLOOKUP(A10,HOP!A:C,3,0)</f>
        <v>2180642</v>
      </c>
      <c r="G10">
        <f t="shared" si="0"/>
        <v>0</v>
      </c>
      <c r="H10" t="str">
        <f t="shared" si="1"/>
        <v>，2180642</v>
      </c>
      <c r="I10" t="str">
        <f>VLOOKUP(A10,HOP!A:T,20,0)</f>
        <v>直连</v>
      </c>
    </row>
    <row r="11" ht="14.25" customHeight="1" spans="1:9">
      <c r="A11" s="6" t="s">
        <v>162</v>
      </c>
      <c r="B11" s="7" t="s">
        <v>124</v>
      </c>
      <c r="C11" s="7" t="s">
        <v>141</v>
      </c>
      <c r="D11" s="3">
        <v>283</v>
      </c>
      <c r="E11" t="str">
        <f>VLOOKUP(A11,HOP!A:L,12,0)</f>
        <v>283.00</v>
      </c>
      <c r="F11" t="str">
        <f>VLOOKUP(A11,HOP!A:C,3,0)</f>
        <v>2180504</v>
      </c>
      <c r="G11">
        <f t="shared" si="0"/>
        <v>0</v>
      </c>
      <c r="H11" t="str">
        <f t="shared" si="1"/>
        <v>，2180504</v>
      </c>
      <c r="I11" t="str">
        <f>VLOOKUP(A11,HOP!A:T,20,0)</f>
        <v>直连</v>
      </c>
    </row>
    <row r="12" ht="14.25" customHeight="1" spans="1:9">
      <c r="A12" s="6" t="s">
        <v>165</v>
      </c>
      <c r="B12" s="7" t="s">
        <v>124</v>
      </c>
      <c r="C12" s="7" t="s">
        <v>141</v>
      </c>
      <c r="D12" s="3">
        <v>321</v>
      </c>
      <c r="E12" t="str">
        <f>VLOOKUP(A12,HOP!A:L,12,0)</f>
        <v>321.00</v>
      </c>
      <c r="F12" t="str">
        <f>VLOOKUP(A12,HOP!A:C,3,0)</f>
        <v>2180580</v>
      </c>
      <c r="G12">
        <f t="shared" si="0"/>
        <v>0</v>
      </c>
      <c r="H12" t="str">
        <f t="shared" si="1"/>
        <v>，2180580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179</v>
      </c>
      <c r="C13" s="7" t="s">
        <v>180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VLOOKUP(A13,HOP!A:T,20,0)</f>
        <v>#N/A</v>
      </c>
    </row>
    <row r="14" ht="14.25" customHeight="1" spans="1:9">
      <c r="A14" s="6" t="s">
        <v>184</v>
      </c>
      <c r="B14" s="7" t="s">
        <v>141</v>
      </c>
      <c r="C14" s="7" t="s">
        <v>178</v>
      </c>
      <c r="D14" s="3">
        <v>1119</v>
      </c>
      <c r="E14" t="str">
        <f>VLOOKUP(A14,HOP!A:L,12,0)</f>
        <v>1119.00</v>
      </c>
      <c r="F14" t="str">
        <f>VLOOKUP(A14,HOP!A:C,3,0)</f>
        <v>2178275</v>
      </c>
      <c r="G14">
        <f t="shared" si="0"/>
        <v>0</v>
      </c>
      <c r="H14" t="str">
        <f t="shared" si="1"/>
        <v>，2178275</v>
      </c>
      <c r="I14" t="str">
        <f>VLOOKUP(A14,HOP!A:T,20,0)</f>
        <v>直连</v>
      </c>
    </row>
    <row r="15" ht="14.25" hidden="1" customHeight="1" spans="1:9">
      <c r="A15" s="6" t="s">
        <v>193</v>
      </c>
      <c r="B15" s="7" t="s">
        <v>198</v>
      </c>
      <c r="C15" s="7" t="s">
        <v>179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7" spans="4:4">
      <c r="D17" s="3">
        <f>SUM(D2:D16)</f>
        <v>13240</v>
      </c>
    </row>
    <row r="18" ht="14.25" spans="4:4">
      <c r="D18" s="8" t="s">
        <v>23</v>
      </c>
    </row>
    <row r="20" spans="1:1">
      <c r="A20" t="s">
        <v>214</v>
      </c>
    </row>
    <row r="21" spans="1:1">
      <c r="A21" s="5" t="s">
        <v>215</v>
      </c>
    </row>
  </sheetData>
  <autoFilter ref="A1:I15">
    <filterColumn colId="3">
      <filters>
        <filter val="128.00"/>
        <filter val="283.00"/>
        <filter val="321.00"/>
        <filter val="563.00"/>
        <filter val="634.00"/>
        <filter val="717.00"/>
        <filter val="1,119.00"/>
        <filter val="1,130.00"/>
        <filter val="4,266.00"/>
        <filter val="1,864.00"/>
        <filter val="1,93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216</v>
      </c>
      <c r="B1" s="2" t="s">
        <v>217</v>
      </c>
      <c r="C1" s="2" t="s">
        <v>218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219</v>
      </c>
      <c r="I1" s="2" t="s">
        <v>220</v>
      </c>
      <c r="J1" s="2" t="s">
        <v>221</v>
      </c>
      <c r="K1" s="2" t="s">
        <v>222</v>
      </c>
      <c r="L1" s="2" t="s">
        <v>223</v>
      </c>
      <c r="M1" s="2" t="s">
        <v>224</v>
      </c>
      <c r="N1" s="2" t="s">
        <v>225</v>
      </c>
      <c r="O1" s="2" t="s">
        <v>226</v>
      </c>
      <c r="P1" s="2" t="s">
        <v>227</v>
      </c>
      <c r="Q1" s="2" t="s">
        <v>228</v>
      </c>
      <c r="R1" s="2" t="s">
        <v>229</v>
      </c>
      <c r="S1" s="2" t="s">
        <v>230</v>
      </c>
      <c r="T1" s="2" t="s">
        <v>231</v>
      </c>
    </row>
    <row r="2" s="1" customFormat="1" spans="1:20">
      <c r="A2" s="1" t="s">
        <v>86</v>
      </c>
      <c r="B2" s="1" t="s">
        <v>91</v>
      </c>
      <c r="C2" s="1" t="s">
        <v>87</v>
      </c>
      <c r="D2" s="1" t="s">
        <v>89</v>
      </c>
      <c r="E2" s="1" t="s">
        <v>232</v>
      </c>
      <c r="F2" s="1" t="s">
        <v>92</v>
      </c>
      <c r="G2" s="1" t="s">
        <v>93</v>
      </c>
      <c r="H2" s="1" t="s">
        <v>233</v>
      </c>
      <c r="I2" s="1" t="s">
        <v>234</v>
      </c>
      <c r="J2" s="1" t="s">
        <v>235</v>
      </c>
      <c r="K2" s="1" t="s">
        <v>234</v>
      </c>
      <c r="L2" s="1" t="s">
        <v>234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73</v>
      </c>
      <c r="S2" s="1" t="s">
        <v>240</v>
      </c>
      <c r="T2" s="1" t="s">
        <v>241</v>
      </c>
    </row>
    <row r="3" s="1" customFormat="1" spans="1:20">
      <c r="A3" s="1" t="s">
        <v>98</v>
      </c>
      <c r="B3" s="1" t="s">
        <v>103</v>
      </c>
      <c r="C3" s="1" t="s">
        <v>99</v>
      </c>
      <c r="D3" s="1" t="s">
        <v>242</v>
      </c>
      <c r="E3" s="1" t="s">
        <v>243</v>
      </c>
      <c r="F3" s="1" t="s">
        <v>104</v>
      </c>
      <c r="G3" s="1" t="s">
        <v>93</v>
      </c>
      <c r="H3" s="1" t="s">
        <v>233</v>
      </c>
      <c r="I3" s="1" t="s">
        <v>244</v>
      </c>
      <c r="J3" s="1" t="s">
        <v>235</v>
      </c>
      <c r="K3" s="1" t="s">
        <v>244</v>
      </c>
      <c r="L3" s="1" t="s">
        <v>244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245</v>
      </c>
      <c r="R3" s="1" t="s">
        <v>73</v>
      </c>
      <c r="S3" s="1" t="s">
        <v>240</v>
      </c>
      <c r="T3" s="1" t="s">
        <v>241</v>
      </c>
    </row>
    <row r="4" s="1" customFormat="1" spans="1:20">
      <c r="A4" s="1" t="s">
        <v>109</v>
      </c>
      <c r="B4" s="1" t="s">
        <v>104</v>
      </c>
      <c r="C4" s="1" t="s">
        <v>110</v>
      </c>
      <c r="D4" s="1" t="s">
        <v>112</v>
      </c>
      <c r="E4" s="1" t="s">
        <v>246</v>
      </c>
      <c r="F4" s="1" t="s">
        <v>80</v>
      </c>
      <c r="G4" s="1" t="s">
        <v>93</v>
      </c>
      <c r="H4" s="1" t="s">
        <v>233</v>
      </c>
      <c r="I4" s="1" t="s">
        <v>247</v>
      </c>
      <c r="J4" s="1" t="s">
        <v>235</v>
      </c>
      <c r="K4" s="1" t="s">
        <v>247</v>
      </c>
      <c r="L4" s="1" t="s">
        <v>247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248</v>
      </c>
      <c r="R4" s="1" t="s">
        <v>73</v>
      </c>
      <c r="S4" s="1" t="s">
        <v>240</v>
      </c>
      <c r="T4" s="1" t="s">
        <v>241</v>
      </c>
    </row>
    <row r="5" s="1" customFormat="1" spans="1:20">
      <c r="A5" s="1" t="s">
        <v>129</v>
      </c>
      <c r="B5" s="1" t="s">
        <v>132</v>
      </c>
      <c r="C5" s="1" t="s">
        <v>130</v>
      </c>
      <c r="D5" s="1" t="s">
        <v>242</v>
      </c>
      <c r="E5" s="1" t="s">
        <v>249</v>
      </c>
      <c r="F5" s="1" t="s">
        <v>92</v>
      </c>
      <c r="G5" s="1" t="s">
        <v>124</v>
      </c>
      <c r="H5" s="1" t="s">
        <v>233</v>
      </c>
      <c r="I5" s="1" t="s">
        <v>250</v>
      </c>
      <c r="J5" s="1" t="s">
        <v>235</v>
      </c>
      <c r="K5" s="1" t="s">
        <v>250</v>
      </c>
      <c r="L5" s="1" t="s">
        <v>250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251</v>
      </c>
      <c r="R5" s="1" t="s">
        <v>73</v>
      </c>
      <c r="S5" s="1" t="s">
        <v>240</v>
      </c>
      <c r="T5" s="1" t="s">
        <v>241</v>
      </c>
    </row>
    <row r="6" s="1" customFormat="1" spans="1:20">
      <c r="A6" s="1" t="s">
        <v>136</v>
      </c>
      <c r="B6" s="1" t="s">
        <v>92</v>
      </c>
      <c r="C6" s="1" t="s">
        <v>137</v>
      </c>
      <c r="D6" s="1" t="s">
        <v>139</v>
      </c>
      <c r="E6" s="1" t="s">
        <v>252</v>
      </c>
      <c r="F6" s="1" t="s">
        <v>124</v>
      </c>
      <c r="G6" s="1" t="s">
        <v>141</v>
      </c>
      <c r="H6" s="1" t="s">
        <v>233</v>
      </c>
      <c r="I6" s="1" t="s">
        <v>253</v>
      </c>
      <c r="J6" s="1" t="s">
        <v>235</v>
      </c>
      <c r="K6" s="1" t="s">
        <v>253</v>
      </c>
      <c r="L6" s="1" t="s">
        <v>253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254</v>
      </c>
      <c r="R6" s="1" t="s">
        <v>73</v>
      </c>
      <c r="S6" s="1" t="s">
        <v>240</v>
      </c>
      <c r="T6" s="1" t="s">
        <v>241</v>
      </c>
    </row>
    <row r="7" s="1" customFormat="1" spans="1:20">
      <c r="A7" s="1" t="s">
        <v>70</v>
      </c>
      <c r="B7" s="1" t="s">
        <v>79</v>
      </c>
      <c r="C7" s="1" t="s">
        <v>71</v>
      </c>
      <c r="D7" s="1" t="s">
        <v>255</v>
      </c>
      <c r="E7" s="1" t="s">
        <v>256</v>
      </c>
      <c r="F7" s="1" t="s">
        <v>79</v>
      </c>
      <c r="G7" s="1" t="s">
        <v>80</v>
      </c>
      <c r="H7" s="1" t="s">
        <v>233</v>
      </c>
      <c r="I7" s="1" t="s">
        <v>257</v>
      </c>
      <c r="J7" s="1" t="s">
        <v>235</v>
      </c>
      <c r="K7" s="1" t="s">
        <v>257</v>
      </c>
      <c r="L7" s="1" t="s">
        <v>257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258</v>
      </c>
      <c r="R7" s="1" t="s">
        <v>73</v>
      </c>
      <c r="S7" s="1" t="s">
        <v>240</v>
      </c>
      <c r="T7" s="1" t="s">
        <v>241</v>
      </c>
    </row>
    <row r="8" s="1" customFormat="1" spans="1:20">
      <c r="A8" s="1" t="s">
        <v>146</v>
      </c>
      <c r="B8" s="1" t="s">
        <v>79</v>
      </c>
      <c r="C8" s="1" t="s">
        <v>147</v>
      </c>
      <c r="D8" s="1" t="s">
        <v>112</v>
      </c>
      <c r="E8" s="1" t="s">
        <v>259</v>
      </c>
      <c r="F8" s="1" t="s">
        <v>93</v>
      </c>
      <c r="G8" s="1" t="s">
        <v>141</v>
      </c>
      <c r="H8" s="1" t="s">
        <v>233</v>
      </c>
      <c r="I8" s="1" t="s">
        <v>260</v>
      </c>
      <c r="J8" s="1" t="s">
        <v>235</v>
      </c>
      <c r="K8" s="1" t="s">
        <v>260</v>
      </c>
      <c r="L8" s="1" t="s">
        <v>260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261</v>
      </c>
      <c r="R8" s="1" t="s">
        <v>73</v>
      </c>
      <c r="S8" s="1" t="s">
        <v>240</v>
      </c>
      <c r="T8" s="1" t="s">
        <v>241</v>
      </c>
    </row>
    <row r="9" s="1" customFormat="1" spans="1:20">
      <c r="A9" s="1" t="s">
        <v>118</v>
      </c>
      <c r="B9" s="1" t="s">
        <v>80</v>
      </c>
      <c r="C9" s="1" t="s">
        <v>119</v>
      </c>
      <c r="D9" s="1" t="s">
        <v>121</v>
      </c>
      <c r="E9" s="1" t="s">
        <v>262</v>
      </c>
      <c r="F9" s="1" t="s">
        <v>123</v>
      </c>
      <c r="G9" s="1" t="s">
        <v>124</v>
      </c>
      <c r="H9" s="1" t="s">
        <v>233</v>
      </c>
      <c r="I9" s="1" t="s">
        <v>263</v>
      </c>
      <c r="J9" s="1" t="s">
        <v>235</v>
      </c>
      <c r="K9" s="1" t="s">
        <v>263</v>
      </c>
      <c r="L9" s="1" t="s">
        <v>263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264</v>
      </c>
      <c r="R9" s="1" t="s">
        <v>73</v>
      </c>
      <c r="S9" s="1" t="s">
        <v>240</v>
      </c>
      <c r="T9" s="1" t="s">
        <v>241</v>
      </c>
    </row>
    <row r="10" s="1" customFormat="1" spans="1:20">
      <c r="A10" s="1" t="s">
        <v>184</v>
      </c>
      <c r="B10" s="1" t="s">
        <v>93</v>
      </c>
      <c r="C10" s="1" t="s">
        <v>185</v>
      </c>
      <c r="D10" s="1" t="s">
        <v>187</v>
      </c>
      <c r="E10" s="1" t="s">
        <v>265</v>
      </c>
      <c r="F10" s="1" t="s">
        <v>141</v>
      </c>
      <c r="G10" s="1" t="s">
        <v>178</v>
      </c>
      <c r="H10" s="1" t="s">
        <v>233</v>
      </c>
      <c r="I10" s="1" t="s">
        <v>266</v>
      </c>
      <c r="J10" s="1" t="s">
        <v>235</v>
      </c>
      <c r="K10" s="1" t="s">
        <v>266</v>
      </c>
      <c r="L10" s="1" t="s">
        <v>266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267</v>
      </c>
      <c r="R10" s="1" t="s">
        <v>73</v>
      </c>
      <c r="S10" s="1" t="s">
        <v>240</v>
      </c>
      <c r="T10" s="1" t="s">
        <v>241</v>
      </c>
    </row>
    <row r="11" s="1" customFormat="1" spans="1:20">
      <c r="A11" s="1" t="s">
        <v>162</v>
      </c>
      <c r="B11" s="1" t="s">
        <v>124</v>
      </c>
      <c r="C11" s="1" t="s">
        <v>163</v>
      </c>
      <c r="D11" s="1" t="s">
        <v>156</v>
      </c>
      <c r="E11" s="1" t="s">
        <v>268</v>
      </c>
      <c r="F11" s="1" t="s">
        <v>124</v>
      </c>
      <c r="G11" s="1" t="s">
        <v>141</v>
      </c>
      <c r="H11" s="1" t="s">
        <v>233</v>
      </c>
      <c r="I11" s="1" t="s">
        <v>269</v>
      </c>
      <c r="J11" s="1" t="s">
        <v>235</v>
      </c>
      <c r="K11" s="1" t="s">
        <v>269</v>
      </c>
      <c r="L11" s="1" t="s">
        <v>269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270</v>
      </c>
      <c r="R11" s="1" t="s">
        <v>73</v>
      </c>
      <c r="S11" s="1" t="s">
        <v>240</v>
      </c>
      <c r="T11" s="1" t="s">
        <v>241</v>
      </c>
    </row>
    <row r="12" s="1" customFormat="1" spans="1:20">
      <c r="A12" s="1" t="s">
        <v>165</v>
      </c>
      <c r="B12" s="1" t="s">
        <v>124</v>
      </c>
      <c r="C12" s="1" t="s">
        <v>166</v>
      </c>
      <c r="D12" s="1" t="s">
        <v>168</v>
      </c>
      <c r="E12" s="1" t="s">
        <v>271</v>
      </c>
      <c r="F12" s="1" t="s">
        <v>124</v>
      </c>
      <c r="G12" s="1" t="s">
        <v>141</v>
      </c>
      <c r="H12" s="1" t="s">
        <v>233</v>
      </c>
      <c r="I12" s="1" t="s">
        <v>272</v>
      </c>
      <c r="J12" s="1" t="s">
        <v>235</v>
      </c>
      <c r="K12" s="1" t="s">
        <v>272</v>
      </c>
      <c r="L12" s="1" t="s">
        <v>272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273</v>
      </c>
      <c r="R12" s="1" t="s">
        <v>73</v>
      </c>
      <c r="S12" s="1" t="s">
        <v>240</v>
      </c>
      <c r="T12" s="1" t="s">
        <v>241</v>
      </c>
    </row>
    <row r="13" s="1" customFormat="1" spans="1:20">
      <c r="A13" s="1" t="s">
        <v>153</v>
      </c>
      <c r="B13" s="1" t="s">
        <v>124</v>
      </c>
      <c r="C13" s="1" t="s">
        <v>154</v>
      </c>
      <c r="D13" s="1" t="s">
        <v>156</v>
      </c>
      <c r="E13" s="1" t="s">
        <v>274</v>
      </c>
      <c r="F13" s="1" t="s">
        <v>124</v>
      </c>
      <c r="G13" s="1" t="s">
        <v>141</v>
      </c>
      <c r="H13" s="1" t="s">
        <v>233</v>
      </c>
      <c r="I13" s="1" t="s">
        <v>269</v>
      </c>
      <c r="J13" s="1" t="s">
        <v>235</v>
      </c>
      <c r="K13" s="1" t="s">
        <v>269</v>
      </c>
      <c r="L13" s="1" t="s">
        <v>269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275</v>
      </c>
      <c r="R13" s="1" t="s">
        <v>73</v>
      </c>
      <c r="S13" s="1" t="s">
        <v>240</v>
      </c>
      <c r="T13" s="1" t="s">
        <v>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2021-07-06T06:42:01Z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3181DBBAA44646C5B0BAEF2C02CB462C</vt:lpwstr>
  </property>
</Properties>
</file>