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tabRatio="500" activeTab="1"/>
  </bookViews>
  <sheets>
    <sheet name="billdetail" sheetId="1" r:id="rId1"/>
    <sheet name="对账" sheetId="2" r:id="rId2"/>
    <sheet name="HOP" sheetId="3" r:id="rId3"/>
  </sheets>
  <definedNames>
    <definedName name="_xlnm._FilterDatabase" localSheetId="1" hidden="1">对账!$A$1:$I$17</definedName>
  </definedNames>
  <calcPr calcId="144525" concurrentCalc="0"/>
</workbook>
</file>

<file path=xl/sharedStrings.xml><?xml version="1.0" encoding="utf-8"?>
<sst xmlns="http://schemas.openxmlformats.org/spreadsheetml/2006/main" count="441" uniqueCount="149">
  <si>
    <t>同程旅行对账单
(账期：20210628-20210704)</t>
  </si>
  <si>
    <t>应付房费总金额</t>
  </si>
  <si>
    <t>应付罚金总金额</t>
  </si>
  <si>
    <t>调整项</t>
  </si>
  <si>
    <t>币种</t>
  </si>
  <si>
    <t>应付合计</t>
  </si>
  <si>
    <t>7379.00</t>
  </si>
  <si>
    <t>0.00</t>
  </si>
  <si>
    <t>CNY</t>
  </si>
  <si>
    <t>安顺豪生温泉度假酒店</t>
  </si>
  <si>
    <t/>
  </si>
  <si>
    <t>小计:5796.00</t>
  </si>
  <si>
    <t>代收代付业务</t>
  </si>
  <si>
    <t>订单号</t>
  </si>
  <si>
    <t>确认号</t>
  </si>
  <si>
    <t>客人姓名</t>
  </si>
  <si>
    <t>房型</t>
  </si>
  <si>
    <t>入住日期</t>
  </si>
  <si>
    <t>离店日期</t>
  </si>
  <si>
    <t>间夜</t>
  </si>
  <si>
    <t>协议结算价</t>
  </si>
  <si>
    <t>应付房费</t>
  </si>
  <si>
    <t>1053727423</t>
  </si>
  <si>
    <t>899850</t>
  </si>
  <si>
    <t>孙超</t>
  </si>
  <si>
    <t>别院大床房</t>
  </si>
  <si>
    <t>2021/06/26</t>
  </si>
  <si>
    <t>2021/06/28</t>
  </si>
  <si>
    <t>2.00</t>
  </si>
  <si>
    <t>814.00</t>
  </si>
  <si>
    <t>刘志豪</t>
  </si>
  <si>
    <t>1058438598</t>
  </si>
  <si>
    <t>912565</t>
  </si>
  <si>
    <t>杨聪</t>
  </si>
  <si>
    <t>行政大床房</t>
  </si>
  <si>
    <t>2021/06/27</t>
  </si>
  <si>
    <t>1.00</t>
  </si>
  <si>
    <t>390.00</t>
  </si>
  <si>
    <t>1057393553</t>
  </si>
  <si>
    <t>刘依依</t>
  </si>
  <si>
    <t>清音双床房</t>
  </si>
  <si>
    <t>2021/06/29</t>
  </si>
  <si>
    <t>730.00</t>
  </si>
  <si>
    <t>1058365529</t>
  </si>
  <si>
    <t>912401</t>
  </si>
  <si>
    <t>白松江</t>
  </si>
  <si>
    <t>轻奢大床房</t>
  </si>
  <si>
    <t>756.00</t>
  </si>
  <si>
    <t>1059701796</t>
  </si>
  <si>
    <t>王全民</t>
  </si>
  <si>
    <t>365.00</t>
  </si>
  <si>
    <t>1060393504</t>
  </si>
  <si>
    <t>917558</t>
  </si>
  <si>
    <t>余党绪</t>
  </si>
  <si>
    <t>2021/06/30</t>
  </si>
  <si>
    <t>2021/07/01</t>
  </si>
  <si>
    <t>407.00</t>
  </si>
  <si>
    <t>王芳</t>
  </si>
  <si>
    <t>1062804021</t>
  </si>
  <si>
    <t>923750</t>
  </si>
  <si>
    <t>张娟</t>
  </si>
  <si>
    <t>2021/07/02</t>
  </si>
  <si>
    <t>383.00</t>
  </si>
  <si>
    <t>广州奥华国际酒店公寓奥园广场店</t>
  </si>
  <si>
    <t>小计:188.00</t>
  </si>
  <si>
    <t>1062212974</t>
  </si>
  <si>
    <t>林红梅</t>
  </si>
  <si>
    <t>豪华双床房</t>
  </si>
  <si>
    <t>188.00</t>
  </si>
  <si>
    <t>仰云三生纪公寓(广州动物园北门店)</t>
  </si>
  <si>
    <t>小计:460.00</t>
  </si>
  <si>
    <t>1058679562</t>
  </si>
  <si>
    <t>彭春燕</t>
  </si>
  <si>
    <t>素逸大床房</t>
  </si>
  <si>
    <t>115.00</t>
  </si>
  <si>
    <t>1058692931</t>
  </si>
  <si>
    <t>余锐</t>
  </si>
  <si>
    <t>1058709027</t>
  </si>
  <si>
    <t>凌雪芬</t>
  </si>
  <si>
    <t>1060465344</t>
  </si>
  <si>
    <t>徐葆青</t>
  </si>
  <si>
    <t>椰风金隆酒店(琼海银海路旗舰店)</t>
  </si>
  <si>
    <t>小计:935.00</t>
  </si>
  <si>
    <t>1059855506</t>
  </si>
  <si>
    <t>蔡文涛</t>
  </si>
  <si>
    <t>豪华大床房</t>
  </si>
  <si>
    <t>233.00</t>
  </si>
  <si>
    <t>1064375978</t>
  </si>
  <si>
    <t>符传发</t>
  </si>
  <si>
    <t>2021/07/03</t>
  </si>
  <si>
    <t>234.00</t>
  </si>
  <si>
    <t>1065212044</t>
  </si>
  <si>
    <t>郑晖</t>
  </si>
  <si>
    <t>2021/07/04</t>
  </si>
  <si>
    <t>1065618243</t>
  </si>
  <si>
    <t>，</t>
  </si>
  <si>
    <t>202106231303590025</t>
  </si>
  <si>
    <t>202106271534060020</t>
  </si>
  <si>
    <t>202106261800150022</t>
  </si>
  <si>
    <t>202106271400530020</t>
  </si>
  <si>
    <t>202106281813270022</t>
  </si>
  <si>
    <t>202106290825280021</t>
  </si>
  <si>
    <t>202107011057190025</t>
  </si>
  <si>
    <t>202106302250190020</t>
  </si>
  <si>
    <t>202106272038410022</t>
  </si>
  <si>
    <t>202106272049260022</t>
  </si>
  <si>
    <t>202106272117560022</t>
  </si>
  <si>
    <t>202106290956040021</t>
  </si>
  <si>
    <t>A210706103111481 HOP：935元</t>
  </si>
  <si>
    <t>i210706103406 房集：6444元</t>
  </si>
  <si>
    <t>总计：7379元</t>
  </si>
  <si>
    <t>渠道单号</t>
  </si>
  <si>
    <t>下单日期</t>
  </si>
  <si>
    <t>单号</t>
  </si>
  <si>
    <t>酒店名称</t>
  </si>
  <si>
    <t>入住人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</si>
  <si>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</si>
  <si>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</si>
  <si>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</si>
  <si>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</si>
  <si>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</si>
  <si>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</si>
  <si>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</si>
  <si>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</si>
  <si>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</si>
  <si>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</si>
  <si>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</si>
  <si>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</si>
  <si>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</si>
  <si>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2021-07-03</t>
  </si>
  <si>
    <t>2182822</t>
  </si>
  <si>
    <t>2021-07-04</t>
  </si>
  <si>
    <t>退房日周结</t>
  </si>
  <si>
    <t>RMB</t>
  </si>
  <si>
    <t>0</t>
  </si>
  <si>
    <t>同程艺龙国内酒店EBK</t>
  </si>
  <si>
    <t>2021-07-03 22:00:29</t>
  </si>
  <si>
    <t>否</t>
  </si>
  <si>
    <t>广州汇登信息科技有限公司</t>
  </si>
  <si>
    <t>直采</t>
  </si>
  <si>
    <t>2182146</t>
  </si>
  <si>
    <t>2021-07-03 13:30:50</t>
  </si>
  <si>
    <t>2021-07-02</t>
  </si>
  <si>
    <t>2181319</t>
  </si>
  <si>
    <t>2021-07-02 19:56:01</t>
  </si>
  <si>
    <t>2021-06-28</t>
  </si>
  <si>
    <t>2176337</t>
  </si>
  <si>
    <t>2021-06-29</t>
  </si>
  <si>
    <t>2021-06-28 21:11:39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</si>
</sst>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4">
    <font>
      <sz val="12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30"/>
      <name val="Calibri"/>
      <charset val="134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42" fontId="6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1" fillId="8" borderId="2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6" fillId="17" borderId="6" applyNumberFormat="0" applyFont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5" fillId="4" borderId="2" applyNumberFormat="0" applyAlignment="0" applyProtection="0">
      <alignment vertical="center"/>
    </xf>
    <xf numFmtId="0" fontId="22" fillId="26" borderId="9" applyNumberFormat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</cellStyleXfs>
  <cellXfs count="9">
    <xf numFmtId="0" fontId="0" fillId="0" borderId="0" xfId="0"/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0" fillId="2" borderId="1" xfId="0" applyFill="1" applyBorder="1"/>
    <xf numFmtId="0" fontId="0" fillId="0" borderId="0" xfId="0" applyNumberFormat="1"/>
    <xf numFmtId="0" fontId="0" fillId="3" borderId="0" xfId="0" applyFill="1"/>
    <xf numFmtId="0" fontId="0" fillId="3" borderId="0" xfId="0" applyNumberFormat="1" applyFill="1"/>
    <xf numFmtId="0" fontId="3" fillId="0" borderId="0" xfId="0" applyFont="1"/>
    <xf numFmtId="0" fontId="0" fillId="0" borderId="1" xfId="0" applyBorder="1"/>
    <xf numFmtId="0" fontId="0" fillId="0" borderId="0" xfId="0" quotePrefix="1"/>
    <xf numFmtId="0" fontId="0" fillId="3" borderId="0" xfId="0" applyFill="1" quotePrefix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L35"/>
  <sheetViews>
    <sheetView topLeftCell="A2" workbookViewId="0">
      <selection activeCell="A2" sqref="$A1:$XFD1048576"/>
    </sheetView>
  </sheetViews>
  <sheetFormatPr defaultColWidth="11" defaultRowHeight="14.25"/>
  <sheetData>
    <row r="1" ht="39" spans="2:2">
      <c r="B1" s="7" t="s">
        <v>0</v>
      </c>
    </row>
    <row r="5" spans="2:6"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</row>
    <row r="6" spans="2:6">
      <c r="B6" s="8" t="s">
        <v>6</v>
      </c>
      <c r="C6" s="8" t="s">
        <v>7</v>
      </c>
      <c r="D6" s="8" t="s">
        <v>7</v>
      </c>
      <c r="E6" s="8" t="s">
        <v>8</v>
      </c>
      <c r="F6" s="8" t="s">
        <v>6</v>
      </c>
    </row>
    <row r="9" spans="2:12">
      <c r="B9" s="3" t="s">
        <v>9</v>
      </c>
      <c r="C9" s="3" t="s">
        <v>10</v>
      </c>
      <c r="D9" s="3" t="s">
        <v>10</v>
      </c>
      <c r="E9" s="3" t="s">
        <v>10</v>
      </c>
      <c r="F9" s="3" t="s">
        <v>11</v>
      </c>
      <c r="G9" s="3" t="s">
        <v>10</v>
      </c>
      <c r="H9" s="3" t="s">
        <v>10</v>
      </c>
      <c r="I9" s="3" t="s">
        <v>10</v>
      </c>
      <c r="J9" s="3" t="s">
        <v>10</v>
      </c>
      <c r="K9" s="3" t="s">
        <v>10</v>
      </c>
      <c r="L9" s="3" t="s">
        <v>10</v>
      </c>
    </row>
    <row r="10" spans="2:11">
      <c r="B10" s="3" t="s">
        <v>12</v>
      </c>
      <c r="C10" s="3" t="s">
        <v>13</v>
      </c>
      <c r="D10" s="3" t="s">
        <v>14</v>
      </c>
      <c r="E10" s="3" t="s">
        <v>15</v>
      </c>
      <c r="F10" s="3" t="s">
        <v>16</v>
      </c>
      <c r="G10" s="3" t="s">
        <v>17</v>
      </c>
      <c r="H10" s="3" t="s">
        <v>18</v>
      </c>
      <c r="I10" s="3" t="s">
        <v>19</v>
      </c>
      <c r="J10" s="3" t="s">
        <v>4</v>
      </c>
      <c r="K10" s="3" t="s">
        <v>20</v>
      </c>
    </row>
    <row r="11" spans="2:11">
      <c r="B11" t="s">
        <v>21</v>
      </c>
      <c r="C11" t="s">
        <v>22</v>
      </c>
      <c r="D11" t="s">
        <v>23</v>
      </c>
      <c r="E11" t="s">
        <v>24</v>
      </c>
      <c r="F11" t="s">
        <v>25</v>
      </c>
      <c r="G11" t="s">
        <v>26</v>
      </c>
      <c r="H11" t="s">
        <v>27</v>
      </c>
      <c r="I11" t="s">
        <v>28</v>
      </c>
      <c r="J11" t="s">
        <v>8</v>
      </c>
      <c r="K11" t="s">
        <v>29</v>
      </c>
    </row>
    <row r="12" spans="2:11">
      <c r="B12" t="s">
        <v>21</v>
      </c>
      <c r="C12" t="s">
        <v>22</v>
      </c>
      <c r="D12" t="s">
        <v>23</v>
      </c>
      <c r="E12" t="s">
        <v>30</v>
      </c>
      <c r="F12" t="s">
        <v>25</v>
      </c>
      <c r="G12" t="s">
        <v>26</v>
      </c>
      <c r="H12" t="s">
        <v>27</v>
      </c>
      <c r="I12" t="s">
        <v>28</v>
      </c>
      <c r="J12" t="s">
        <v>8</v>
      </c>
      <c r="K12" t="s">
        <v>29</v>
      </c>
    </row>
    <row r="13" spans="2:11">
      <c r="B13" t="s">
        <v>21</v>
      </c>
      <c r="C13" t="s">
        <v>31</v>
      </c>
      <c r="D13" t="s">
        <v>32</v>
      </c>
      <c r="E13" t="s">
        <v>33</v>
      </c>
      <c r="F13" t="s">
        <v>34</v>
      </c>
      <c r="G13" t="s">
        <v>35</v>
      </c>
      <c r="H13" t="s">
        <v>27</v>
      </c>
      <c r="I13" t="s">
        <v>36</v>
      </c>
      <c r="J13" t="s">
        <v>8</v>
      </c>
      <c r="K13" t="s">
        <v>37</v>
      </c>
    </row>
    <row r="14" spans="2:11">
      <c r="B14" t="s">
        <v>21</v>
      </c>
      <c r="C14" t="s">
        <v>38</v>
      </c>
      <c r="D14" t="s">
        <v>10</v>
      </c>
      <c r="E14" t="s">
        <v>39</v>
      </c>
      <c r="F14" t="s">
        <v>40</v>
      </c>
      <c r="G14" t="s">
        <v>35</v>
      </c>
      <c r="H14" t="s">
        <v>41</v>
      </c>
      <c r="I14" t="s">
        <v>28</v>
      </c>
      <c r="J14" t="s">
        <v>8</v>
      </c>
      <c r="K14" t="s">
        <v>42</v>
      </c>
    </row>
    <row r="15" spans="2:11">
      <c r="B15" t="s">
        <v>21</v>
      </c>
      <c r="C15" t="s">
        <v>38</v>
      </c>
      <c r="D15" t="s">
        <v>10</v>
      </c>
      <c r="E15" t="s">
        <v>39</v>
      </c>
      <c r="F15" t="s">
        <v>40</v>
      </c>
      <c r="G15" t="s">
        <v>35</v>
      </c>
      <c r="H15" t="s">
        <v>41</v>
      </c>
      <c r="I15" t="s">
        <v>28</v>
      </c>
      <c r="J15" t="s">
        <v>8</v>
      </c>
      <c r="K15" t="s">
        <v>42</v>
      </c>
    </row>
    <row r="16" spans="2:11">
      <c r="B16" t="s">
        <v>21</v>
      </c>
      <c r="C16" t="s">
        <v>43</v>
      </c>
      <c r="D16" t="s">
        <v>44</v>
      </c>
      <c r="E16" t="s">
        <v>45</v>
      </c>
      <c r="F16" t="s">
        <v>46</v>
      </c>
      <c r="G16" t="s">
        <v>35</v>
      </c>
      <c r="H16" t="s">
        <v>41</v>
      </c>
      <c r="I16" t="s">
        <v>28</v>
      </c>
      <c r="J16" t="s">
        <v>8</v>
      </c>
      <c r="K16" t="s">
        <v>47</v>
      </c>
    </row>
    <row r="17" spans="2:11">
      <c r="B17" t="s">
        <v>21</v>
      </c>
      <c r="C17" t="s">
        <v>48</v>
      </c>
      <c r="D17" t="s">
        <v>10</v>
      </c>
      <c r="E17" t="s">
        <v>49</v>
      </c>
      <c r="F17" t="s">
        <v>40</v>
      </c>
      <c r="G17" t="s">
        <v>27</v>
      </c>
      <c r="H17" t="s">
        <v>41</v>
      </c>
      <c r="I17" t="s">
        <v>36</v>
      </c>
      <c r="J17" t="s">
        <v>8</v>
      </c>
      <c r="K17" t="s">
        <v>50</v>
      </c>
    </row>
    <row r="18" spans="2:11">
      <c r="B18" t="s">
        <v>21</v>
      </c>
      <c r="C18" t="s">
        <v>51</v>
      </c>
      <c r="D18" t="s">
        <v>52</v>
      </c>
      <c r="E18" t="s">
        <v>53</v>
      </c>
      <c r="F18" t="s">
        <v>25</v>
      </c>
      <c r="G18" t="s">
        <v>54</v>
      </c>
      <c r="H18" t="s">
        <v>55</v>
      </c>
      <c r="I18" t="s">
        <v>36</v>
      </c>
      <c r="J18" t="s">
        <v>8</v>
      </c>
      <c r="K18" t="s">
        <v>56</v>
      </c>
    </row>
    <row r="19" spans="2:11">
      <c r="B19" t="s">
        <v>21</v>
      </c>
      <c r="C19" t="s">
        <v>51</v>
      </c>
      <c r="D19" t="s">
        <v>52</v>
      </c>
      <c r="E19" t="s">
        <v>57</v>
      </c>
      <c r="F19" t="s">
        <v>25</v>
      </c>
      <c r="G19" t="s">
        <v>54</v>
      </c>
      <c r="H19" t="s">
        <v>55</v>
      </c>
      <c r="I19" t="s">
        <v>36</v>
      </c>
      <c r="J19" t="s">
        <v>8</v>
      </c>
      <c r="K19" t="s">
        <v>56</v>
      </c>
    </row>
    <row r="20" spans="2:11">
      <c r="B20" t="s">
        <v>21</v>
      </c>
      <c r="C20" t="s">
        <v>58</v>
      </c>
      <c r="D20" t="s">
        <v>59</v>
      </c>
      <c r="E20" t="s">
        <v>60</v>
      </c>
      <c r="F20" t="s">
        <v>46</v>
      </c>
      <c r="G20" t="s">
        <v>55</v>
      </c>
      <c r="H20" t="s">
        <v>61</v>
      </c>
      <c r="I20" t="s">
        <v>36</v>
      </c>
      <c r="J20" t="s">
        <v>8</v>
      </c>
      <c r="K20" t="s">
        <v>62</v>
      </c>
    </row>
    <row r="21" spans="2:12">
      <c r="B21" s="3" t="s">
        <v>63</v>
      </c>
      <c r="C21" s="3" t="s">
        <v>10</v>
      </c>
      <c r="D21" s="3" t="s">
        <v>10</v>
      </c>
      <c r="E21" s="3" t="s">
        <v>10</v>
      </c>
      <c r="F21" s="3" t="s">
        <v>64</v>
      </c>
      <c r="G21" s="3" t="s">
        <v>10</v>
      </c>
      <c r="H21" s="3" t="s">
        <v>10</v>
      </c>
      <c r="I21" s="3" t="s">
        <v>10</v>
      </c>
      <c r="J21" s="3" t="s">
        <v>10</v>
      </c>
      <c r="K21" s="3" t="s">
        <v>10</v>
      </c>
      <c r="L21" s="3" t="s">
        <v>10</v>
      </c>
    </row>
    <row r="22" spans="2:11">
      <c r="B22" s="3" t="s">
        <v>12</v>
      </c>
      <c r="C22" s="3" t="s">
        <v>13</v>
      </c>
      <c r="D22" s="3" t="s">
        <v>14</v>
      </c>
      <c r="E22" s="3" t="s">
        <v>15</v>
      </c>
      <c r="F22" s="3" t="s">
        <v>16</v>
      </c>
      <c r="G22" s="3" t="s">
        <v>17</v>
      </c>
      <c r="H22" s="3" t="s">
        <v>18</v>
      </c>
      <c r="I22" s="3" t="s">
        <v>19</v>
      </c>
      <c r="J22" s="3" t="s">
        <v>4</v>
      </c>
      <c r="K22" s="3" t="s">
        <v>20</v>
      </c>
    </row>
    <row r="23" spans="2:11">
      <c r="B23" t="s">
        <v>21</v>
      </c>
      <c r="C23" t="s">
        <v>65</v>
      </c>
      <c r="D23" t="s">
        <v>10</v>
      </c>
      <c r="E23" t="s">
        <v>66</v>
      </c>
      <c r="F23" t="s">
        <v>67</v>
      </c>
      <c r="G23" t="s">
        <v>54</v>
      </c>
      <c r="H23" t="s">
        <v>55</v>
      </c>
      <c r="I23" t="s">
        <v>36</v>
      </c>
      <c r="J23" t="s">
        <v>8</v>
      </c>
      <c r="K23" t="s">
        <v>68</v>
      </c>
    </row>
    <row r="24" spans="2:12">
      <c r="B24" s="3" t="s">
        <v>69</v>
      </c>
      <c r="C24" s="3" t="s">
        <v>10</v>
      </c>
      <c r="D24" s="3" t="s">
        <v>10</v>
      </c>
      <c r="E24" s="3" t="s">
        <v>10</v>
      </c>
      <c r="F24" s="3" t="s">
        <v>70</v>
      </c>
      <c r="G24" s="3" t="s">
        <v>10</v>
      </c>
      <c r="H24" s="3" t="s">
        <v>10</v>
      </c>
      <c r="I24" s="3" t="s">
        <v>10</v>
      </c>
      <c r="J24" s="3" t="s">
        <v>10</v>
      </c>
      <c r="K24" s="3" t="s">
        <v>10</v>
      </c>
      <c r="L24" s="3" t="s">
        <v>10</v>
      </c>
    </row>
    <row r="25" spans="2:11">
      <c r="B25" s="3" t="s">
        <v>12</v>
      </c>
      <c r="C25" s="3" t="s">
        <v>13</v>
      </c>
      <c r="D25" s="3" t="s">
        <v>14</v>
      </c>
      <c r="E25" s="3" t="s">
        <v>15</v>
      </c>
      <c r="F25" s="3" t="s">
        <v>16</v>
      </c>
      <c r="G25" s="3" t="s">
        <v>17</v>
      </c>
      <c r="H25" s="3" t="s">
        <v>18</v>
      </c>
      <c r="I25" s="3" t="s">
        <v>19</v>
      </c>
      <c r="J25" s="3" t="s">
        <v>4</v>
      </c>
      <c r="K25" s="3" t="s">
        <v>20</v>
      </c>
    </row>
    <row r="26" spans="2:11">
      <c r="B26" t="s">
        <v>21</v>
      </c>
      <c r="C26" t="s">
        <v>71</v>
      </c>
      <c r="D26" t="s">
        <v>10</v>
      </c>
      <c r="E26" t="s">
        <v>72</v>
      </c>
      <c r="F26" t="s">
        <v>73</v>
      </c>
      <c r="G26" t="s">
        <v>27</v>
      </c>
      <c r="H26" t="s">
        <v>41</v>
      </c>
      <c r="I26" t="s">
        <v>36</v>
      </c>
      <c r="J26" t="s">
        <v>8</v>
      </c>
      <c r="K26" t="s">
        <v>74</v>
      </c>
    </row>
    <row r="27" spans="2:11">
      <c r="B27" t="s">
        <v>21</v>
      </c>
      <c r="C27" t="s">
        <v>75</v>
      </c>
      <c r="D27" t="s">
        <v>10</v>
      </c>
      <c r="E27" t="s">
        <v>76</v>
      </c>
      <c r="F27" t="s">
        <v>73</v>
      </c>
      <c r="G27" t="s">
        <v>27</v>
      </c>
      <c r="H27" t="s">
        <v>41</v>
      </c>
      <c r="I27" t="s">
        <v>36</v>
      </c>
      <c r="J27" t="s">
        <v>8</v>
      </c>
      <c r="K27" t="s">
        <v>74</v>
      </c>
    </row>
    <row r="28" spans="2:11">
      <c r="B28" t="s">
        <v>21</v>
      </c>
      <c r="C28" t="s">
        <v>77</v>
      </c>
      <c r="D28" t="s">
        <v>10</v>
      </c>
      <c r="E28" t="s">
        <v>78</v>
      </c>
      <c r="F28" t="s">
        <v>73</v>
      </c>
      <c r="G28" t="s">
        <v>27</v>
      </c>
      <c r="H28" t="s">
        <v>41</v>
      </c>
      <c r="I28" t="s">
        <v>36</v>
      </c>
      <c r="J28" t="s">
        <v>8</v>
      </c>
      <c r="K28" t="s">
        <v>74</v>
      </c>
    </row>
    <row r="29" spans="2:11">
      <c r="B29" t="s">
        <v>21</v>
      </c>
      <c r="C29" t="s">
        <v>79</v>
      </c>
      <c r="D29" t="s">
        <v>10</v>
      </c>
      <c r="E29" t="s">
        <v>80</v>
      </c>
      <c r="F29" t="s">
        <v>73</v>
      </c>
      <c r="G29" t="s">
        <v>41</v>
      </c>
      <c r="H29" t="s">
        <v>54</v>
      </c>
      <c r="I29" t="s">
        <v>36</v>
      </c>
      <c r="J29" t="s">
        <v>8</v>
      </c>
      <c r="K29" t="s">
        <v>74</v>
      </c>
    </row>
    <row r="30" spans="2:12">
      <c r="B30" s="3" t="s">
        <v>81</v>
      </c>
      <c r="C30" s="3" t="s">
        <v>10</v>
      </c>
      <c r="D30" s="3" t="s">
        <v>10</v>
      </c>
      <c r="E30" s="3" t="s">
        <v>10</v>
      </c>
      <c r="F30" s="3" t="s">
        <v>82</v>
      </c>
      <c r="G30" s="3" t="s">
        <v>10</v>
      </c>
      <c r="H30" s="3" t="s">
        <v>10</v>
      </c>
      <c r="I30" s="3" t="s">
        <v>10</v>
      </c>
      <c r="J30" s="3" t="s">
        <v>10</v>
      </c>
      <c r="K30" s="3" t="s">
        <v>10</v>
      </c>
      <c r="L30" s="3" t="s">
        <v>10</v>
      </c>
    </row>
    <row r="31" spans="2:11">
      <c r="B31" s="3" t="s">
        <v>12</v>
      </c>
      <c r="C31" s="3" t="s">
        <v>13</v>
      </c>
      <c r="D31" s="3" t="s">
        <v>14</v>
      </c>
      <c r="E31" s="3" t="s">
        <v>15</v>
      </c>
      <c r="F31" s="3" t="s">
        <v>16</v>
      </c>
      <c r="G31" s="3" t="s">
        <v>17</v>
      </c>
      <c r="H31" s="3" t="s">
        <v>18</v>
      </c>
      <c r="I31" s="3" t="s">
        <v>19</v>
      </c>
      <c r="J31" s="3" t="s">
        <v>4</v>
      </c>
      <c r="K31" s="3" t="s">
        <v>20</v>
      </c>
    </row>
    <row r="32" spans="2:11">
      <c r="B32" t="s">
        <v>21</v>
      </c>
      <c r="C32" t="s">
        <v>83</v>
      </c>
      <c r="D32" t="s">
        <v>10</v>
      </c>
      <c r="E32" t="s">
        <v>84</v>
      </c>
      <c r="F32" t="s">
        <v>85</v>
      </c>
      <c r="G32" t="s">
        <v>27</v>
      </c>
      <c r="H32" t="s">
        <v>41</v>
      </c>
      <c r="I32" t="s">
        <v>36</v>
      </c>
      <c r="J32" t="s">
        <v>8</v>
      </c>
      <c r="K32" t="s">
        <v>86</v>
      </c>
    </row>
    <row r="33" spans="2:11">
      <c r="B33" t="s">
        <v>21</v>
      </c>
      <c r="C33" t="s">
        <v>87</v>
      </c>
      <c r="D33" t="s">
        <v>10</v>
      </c>
      <c r="E33" t="s">
        <v>88</v>
      </c>
      <c r="F33" t="s">
        <v>85</v>
      </c>
      <c r="G33" t="s">
        <v>61</v>
      </c>
      <c r="H33" t="s">
        <v>89</v>
      </c>
      <c r="I33" t="s">
        <v>36</v>
      </c>
      <c r="J33" t="s">
        <v>8</v>
      </c>
      <c r="K33" t="s">
        <v>90</v>
      </c>
    </row>
    <row r="34" spans="2:11">
      <c r="B34" t="s">
        <v>21</v>
      </c>
      <c r="C34" t="s">
        <v>91</v>
      </c>
      <c r="D34" t="s">
        <v>10</v>
      </c>
      <c r="E34" t="s">
        <v>92</v>
      </c>
      <c r="F34" t="s">
        <v>85</v>
      </c>
      <c r="G34" t="s">
        <v>89</v>
      </c>
      <c r="H34" t="s">
        <v>93</v>
      </c>
      <c r="I34" t="s">
        <v>36</v>
      </c>
      <c r="J34" t="s">
        <v>8</v>
      </c>
      <c r="K34" t="s">
        <v>90</v>
      </c>
    </row>
    <row r="35" spans="2:11">
      <c r="B35" t="s">
        <v>21</v>
      </c>
      <c r="C35" t="s">
        <v>94</v>
      </c>
      <c r="D35" t="s">
        <v>10</v>
      </c>
      <c r="E35" t="s">
        <v>84</v>
      </c>
      <c r="F35" t="s">
        <v>85</v>
      </c>
      <c r="G35" t="s">
        <v>89</v>
      </c>
      <c r="H35" t="s">
        <v>93</v>
      </c>
      <c r="I35" t="s">
        <v>36</v>
      </c>
      <c r="J35" t="s">
        <v>8</v>
      </c>
      <c r="K35" t="s">
        <v>90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24"/>
  <sheetViews>
    <sheetView tabSelected="1" workbookViewId="0">
      <selection activeCell="A22" sqref="A22:D24"/>
    </sheetView>
  </sheetViews>
  <sheetFormatPr defaultColWidth="11" defaultRowHeight="14.25"/>
  <cols>
    <col min="1" max="1" width="11.5"/>
  </cols>
  <sheetData>
    <row r="1" spans="1:8">
      <c r="A1" s="3" t="s">
        <v>13</v>
      </c>
      <c r="B1" s="3" t="s">
        <v>17</v>
      </c>
      <c r="C1" s="3" t="s">
        <v>18</v>
      </c>
      <c r="D1" s="3" t="s">
        <v>20</v>
      </c>
      <c r="H1" t="s">
        <v>95</v>
      </c>
    </row>
    <row r="2" spans="1:10">
      <c r="A2">
        <v>1053727423</v>
      </c>
      <c r="B2" t="s">
        <v>26</v>
      </c>
      <c r="C2" t="s">
        <v>27</v>
      </c>
      <c r="D2" s="4">
        <v>1628</v>
      </c>
      <c r="E2">
        <v>1628</v>
      </c>
      <c r="F2" s="9" t="s">
        <v>96</v>
      </c>
      <c r="G2">
        <f>D2-E2</f>
        <v>0</v>
      </c>
      <c r="H2" t="str">
        <f>$H$1&amp;F2</f>
        <v>，202106231303590025</v>
      </c>
      <c r="I2" t="e">
        <f>VLOOKUP(A2,HOP!A:T,20,0)</f>
        <v>#N/A</v>
      </c>
      <c r="J2">
        <v>6.23</v>
      </c>
    </row>
    <row r="3" spans="1:10">
      <c r="A3">
        <v>1058438598</v>
      </c>
      <c r="B3" t="s">
        <v>35</v>
      </c>
      <c r="C3" t="s">
        <v>27</v>
      </c>
      <c r="D3" s="4">
        <v>390</v>
      </c>
      <c r="E3">
        <v>390</v>
      </c>
      <c r="F3" s="9" t="s">
        <v>97</v>
      </c>
      <c r="G3">
        <f>D3-E3</f>
        <v>0</v>
      </c>
      <c r="H3" t="str">
        <f>$H$1&amp;F3</f>
        <v>，202106271534060020</v>
      </c>
      <c r="I3" t="e">
        <f>VLOOKUP(A3,HOP!A:T,20,0)</f>
        <v>#N/A</v>
      </c>
      <c r="J3">
        <v>6.27</v>
      </c>
    </row>
    <row r="4" spans="1:10">
      <c r="A4">
        <v>1057393553</v>
      </c>
      <c r="B4" t="s">
        <v>35</v>
      </c>
      <c r="C4" t="s">
        <v>41</v>
      </c>
      <c r="D4" s="4">
        <v>1460</v>
      </c>
      <c r="E4">
        <v>1460</v>
      </c>
      <c r="F4" s="9" t="s">
        <v>98</v>
      </c>
      <c r="G4">
        <f>D4-E4</f>
        <v>0</v>
      </c>
      <c r="H4" t="str">
        <f>$H$1&amp;F4</f>
        <v>，202106261800150022</v>
      </c>
      <c r="I4" t="e">
        <f>VLOOKUP(A4,HOP!A:T,20,0)</f>
        <v>#N/A</v>
      </c>
      <c r="J4">
        <v>6.26</v>
      </c>
    </row>
    <row r="5" spans="1:10">
      <c r="A5">
        <v>1058365529</v>
      </c>
      <c r="B5" t="s">
        <v>35</v>
      </c>
      <c r="C5" t="s">
        <v>41</v>
      </c>
      <c r="D5" s="4">
        <v>756</v>
      </c>
      <c r="E5">
        <v>756</v>
      </c>
      <c r="F5" s="9" t="s">
        <v>99</v>
      </c>
      <c r="G5">
        <f>D5-E5</f>
        <v>0</v>
      </c>
      <c r="H5" t="str">
        <f>$H$1&amp;F5</f>
        <v>，202106271400530020</v>
      </c>
      <c r="I5" t="e">
        <f>VLOOKUP(A5,HOP!A:T,20,0)</f>
        <v>#N/A</v>
      </c>
      <c r="J5">
        <v>6.27</v>
      </c>
    </row>
    <row r="6" spans="1:10">
      <c r="A6">
        <v>1059701796</v>
      </c>
      <c r="B6" t="s">
        <v>27</v>
      </c>
      <c r="C6" t="s">
        <v>41</v>
      </c>
      <c r="D6" s="4">
        <v>365</v>
      </c>
      <c r="E6">
        <v>365</v>
      </c>
      <c r="F6" s="9" t="s">
        <v>100</v>
      </c>
      <c r="G6">
        <f>D6-E6</f>
        <v>0</v>
      </c>
      <c r="H6" t="str">
        <f>$H$1&amp;F6</f>
        <v>，202106281813270022</v>
      </c>
      <c r="I6" t="e">
        <f>VLOOKUP(A6,HOP!A:T,20,0)</f>
        <v>#N/A</v>
      </c>
      <c r="J6">
        <v>6.28</v>
      </c>
    </row>
    <row r="7" spans="1:10">
      <c r="A7">
        <v>1060393504</v>
      </c>
      <c r="B7" t="s">
        <v>54</v>
      </c>
      <c r="C7" t="s">
        <v>55</v>
      </c>
      <c r="D7" s="4">
        <v>814</v>
      </c>
      <c r="E7">
        <v>814</v>
      </c>
      <c r="F7" s="9" t="s">
        <v>101</v>
      </c>
      <c r="G7">
        <f>D7-E7</f>
        <v>0</v>
      </c>
      <c r="H7" t="str">
        <f>$H$1&amp;F7</f>
        <v>，202106290825280021</v>
      </c>
      <c r="I7" t="e">
        <f>VLOOKUP(A7,HOP!A:T,20,0)</f>
        <v>#N/A</v>
      </c>
      <c r="J7">
        <v>6.29</v>
      </c>
    </row>
    <row r="8" spans="1:10">
      <c r="A8">
        <v>1062804021</v>
      </c>
      <c r="B8" t="s">
        <v>55</v>
      </c>
      <c r="C8" t="s">
        <v>61</v>
      </c>
      <c r="D8" s="4">
        <v>383</v>
      </c>
      <c r="E8">
        <v>383</v>
      </c>
      <c r="F8" s="9" t="s">
        <v>102</v>
      </c>
      <c r="G8">
        <f t="shared" ref="G8:G17" si="0">D8-E8</f>
        <v>0</v>
      </c>
      <c r="H8" t="str">
        <f t="shared" ref="H8:H17" si="1">$H$1&amp;F8</f>
        <v>，202107011057190025</v>
      </c>
      <c r="I8" t="e">
        <f>VLOOKUP(A8,HOP!A:T,20,0)</f>
        <v>#N/A</v>
      </c>
      <c r="J8">
        <v>7.1</v>
      </c>
    </row>
    <row r="9" spans="1:10">
      <c r="A9" s="5">
        <v>1062212974</v>
      </c>
      <c r="B9" s="5" t="s">
        <v>54</v>
      </c>
      <c r="C9" s="5" t="s">
        <v>55</v>
      </c>
      <c r="D9" s="6">
        <v>188</v>
      </c>
      <c r="E9" s="5">
        <v>188</v>
      </c>
      <c r="F9" s="10" t="s">
        <v>103</v>
      </c>
      <c r="G9" s="5">
        <f t="shared" si="0"/>
        <v>0</v>
      </c>
      <c r="H9" s="5" t="str">
        <f t="shared" si="1"/>
        <v>，202106302250190020</v>
      </c>
      <c r="I9" s="5" t="e">
        <f>VLOOKUP(A9,HOP!A:T,20,0)</f>
        <v>#N/A</v>
      </c>
      <c r="J9" s="5">
        <v>6.3</v>
      </c>
    </row>
    <row r="10" spans="1:10">
      <c r="A10">
        <v>1058679562</v>
      </c>
      <c r="B10" t="s">
        <v>27</v>
      </c>
      <c r="C10" t="s">
        <v>41</v>
      </c>
      <c r="D10" s="4">
        <v>115</v>
      </c>
      <c r="E10">
        <v>115</v>
      </c>
      <c r="F10" s="9" t="s">
        <v>104</v>
      </c>
      <c r="G10">
        <f t="shared" si="0"/>
        <v>0</v>
      </c>
      <c r="H10" t="str">
        <f t="shared" si="1"/>
        <v>，202106272038410022</v>
      </c>
      <c r="I10" t="e">
        <f>VLOOKUP(A10,HOP!A:T,20,0)</f>
        <v>#N/A</v>
      </c>
      <c r="J10">
        <v>6.27</v>
      </c>
    </row>
    <row r="11" spans="1:10">
      <c r="A11">
        <v>1058692931</v>
      </c>
      <c r="B11" t="s">
        <v>27</v>
      </c>
      <c r="C11" t="s">
        <v>41</v>
      </c>
      <c r="D11" s="4">
        <v>115</v>
      </c>
      <c r="E11">
        <v>115</v>
      </c>
      <c r="F11" s="9" t="s">
        <v>105</v>
      </c>
      <c r="G11">
        <f t="shared" si="0"/>
        <v>0</v>
      </c>
      <c r="H11" t="str">
        <f t="shared" si="1"/>
        <v>，202106272049260022</v>
      </c>
      <c r="I11" t="e">
        <f>VLOOKUP(A11,HOP!A:T,20,0)</f>
        <v>#N/A</v>
      </c>
      <c r="J11">
        <v>6.27</v>
      </c>
    </row>
    <row r="12" spans="1:10">
      <c r="A12">
        <v>1058709027</v>
      </c>
      <c r="B12" t="s">
        <v>27</v>
      </c>
      <c r="C12" t="s">
        <v>41</v>
      </c>
      <c r="D12" s="4">
        <v>115</v>
      </c>
      <c r="E12">
        <v>115</v>
      </c>
      <c r="F12" s="9" t="s">
        <v>106</v>
      </c>
      <c r="G12">
        <f t="shared" si="0"/>
        <v>0</v>
      </c>
      <c r="H12" t="str">
        <f t="shared" si="1"/>
        <v>，202106272117560022</v>
      </c>
      <c r="I12" t="e">
        <f>VLOOKUP(A12,HOP!A:T,20,0)</f>
        <v>#N/A</v>
      </c>
      <c r="J12">
        <v>6.27</v>
      </c>
    </row>
    <row r="13" spans="1:10">
      <c r="A13">
        <v>1060465344</v>
      </c>
      <c r="B13" t="s">
        <v>41</v>
      </c>
      <c r="C13" t="s">
        <v>54</v>
      </c>
      <c r="D13" s="4">
        <v>115</v>
      </c>
      <c r="E13">
        <v>115</v>
      </c>
      <c r="F13" s="9" t="s">
        <v>107</v>
      </c>
      <c r="G13">
        <f t="shared" si="0"/>
        <v>0</v>
      </c>
      <c r="H13" t="str">
        <f t="shared" si="1"/>
        <v>，202106290956040021</v>
      </c>
      <c r="I13" t="e">
        <f>VLOOKUP(A13,HOP!A:T,20,0)</f>
        <v>#N/A</v>
      </c>
      <c r="J13">
        <v>6.29</v>
      </c>
    </row>
    <row r="14" hidden="1" spans="1:9">
      <c r="A14" t="s">
        <v>83</v>
      </c>
      <c r="B14" t="s">
        <v>27</v>
      </c>
      <c r="C14" t="s">
        <v>41</v>
      </c>
      <c r="D14" s="4">
        <v>233</v>
      </c>
      <c r="E14" t="str">
        <f>VLOOKUP(A14,HOP!A:L,12,0)</f>
        <v>233.00</v>
      </c>
      <c r="F14" t="str">
        <f>VLOOKUP(A14,HOP!A:C,3,0)</f>
        <v>2176337</v>
      </c>
      <c r="G14">
        <f t="shared" si="0"/>
        <v>0</v>
      </c>
      <c r="H14" t="str">
        <f t="shared" si="1"/>
        <v>，2176337</v>
      </c>
      <c r="I14" t="str">
        <f>VLOOKUP(A14,HOP!A:T,20,0)</f>
        <v>直采</v>
      </c>
    </row>
    <row r="15" hidden="1" spans="1:9">
      <c r="A15" t="s">
        <v>87</v>
      </c>
      <c r="B15" t="s">
        <v>61</v>
      </c>
      <c r="C15" t="s">
        <v>89</v>
      </c>
      <c r="D15" s="4">
        <v>234</v>
      </c>
      <c r="E15" t="str">
        <f>VLOOKUP(A15,HOP!A:L,12,0)</f>
        <v>234.00</v>
      </c>
      <c r="F15" t="str">
        <f>VLOOKUP(A15,HOP!A:C,3,0)</f>
        <v>2181319</v>
      </c>
      <c r="G15">
        <f t="shared" si="0"/>
        <v>0</v>
      </c>
      <c r="H15" t="str">
        <f t="shared" si="1"/>
        <v>，2181319</v>
      </c>
      <c r="I15" t="str">
        <f>VLOOKUP(A15,HOP!A:T,20,0)</f>
        <v>直采</v>
      </c>
    </row>
    <row r="16" hidden="1" spans="1:9">
      <c r="A16" t="s">
        <v>91</v>
      </c>
      <c r="B16" t="s">
        <v>89</v>
      </c>
      <c r="C16" t="s">
        <v>93</v>
      </c>
      <c r="D16" s="4">
        <v>234</v>
      </c>
      <c r="E16" t="str">
        <f>VLOOKUP(A16,HOP!A:L,12,0)</f>
        <v>234.00</v>
      </c>
      <c r="F16" t="str">
        <f>VLOOKUP(A16,HOP!A:C,3,0)</f>
        <v>2182146</v>
      </c>
      <c r="G16">
        <f t="shared" si="0"/>
        <v>0</v>
      </c>
      <c r="H16" t="str">
        <f t="shared" si="1"/>
        <v>，2182146</v>
      </c>
      <c r="I16" t="str">
        <f>VLOOKUP(A16,HOP!A:T,20,0)</f>
        <v>直采</v>
      </c>
    </row>
    <row r="17" hidden="1" spans="1:9">
      <c r="A17" t="s">
        <v>94</v>
      </c>
      <c r="B17" t="s">
        <v>89</v>
      </c>
      <c r="C17" t="s">
        <v>93</v>
      </c>
      <c r="D17" s="4">
        <v>234</v>
      </c>
      <c r="E17" t="str">
        <f>VLOOKUP(A17,HOP!A:L,12,0)</f>
        <v>234.00</v>
      </c>
      <c r="F17" t="str">
        <f>VLOOKUP(A17,HOP!A:C,3,0)</f>
        <v>2182822</v>
      </c>
      <c r="G17">
        <f t="shared" si="0"/>
        <v>0</v>
      </c>
      <c r="H17" t="str">
        <f t="shared" si="1"/>
        <v>，2182822</v>
      </c>
      <c r="I17" t="str">
        <f>VLOOKUP(A17,HOP!A:T,20,0)</f>
        <v>直采</v>
      </c>
    </row>
    <row r="19" spans="4:4">
      <c r="D19">
        <f>SUM(D2:D18)</f>
        <v>7379</v>
      </c>
    </row>
    <row r="22" spans="1:4">
      <c r="A22" t="s">
        <v>108</v>
      </c>
      <c r="D22">
        <v>935</v>
      </c>
    </row>
    <row r="23" spans="1:4">
      <c r="A23" t="s">
        <v>109</v>
      </c>
      <c r="D23">
        <v>6444</v>
      </c>
    </row>
    <row r="24" spans="1:4">
      <c r="A24" t="s">
        <v>110</v>
      </c>
      <c r="D24">
        <f>SUBTOTAL(9,D22:D23)</f>
        <v>7379</v>
      </c>
    </row>
  </sheetData>
  <autoFilter ref="A1:I17">
    <filterColumn colId="8">
      <customFilters>
        <customFilter operator="equal" val="#N/A"/>
      </custom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5"/>
  <sheetViews>
    <sheetView workbookViewId="0">
      <selection activeCell="D1" sqref="D$1:D$1048576"/>
    </sheetView>
  </sheetViews>
  <sheetFormatPr defaultColWidth="8" defaultRowHeight="12.75" outlineLevelRow="4"/>
  <cols>
    <col min="1" max="16383" width="8" style="1"/>
  </cols>
  <sheetData>
    <row r="1" s="1" customFormat="1" spans="1:20">
      <c r="A1" s="2" t="s">
        <v>111</v>
      </c>
      <c r="B1" s="2" t="s">
        <v>112</v>
      </c>
      <c r="C1" s="2" t="s">
        <v>113</v>
      </c>
      <c r="D1" s="2" t="s">
        <v>114</v>
      </c>
      <c r="E1" s="2" t="s">
        <v>115</v>
      </c>
      <c r="F1" s="2" t="s">
        <v>17</v>
      </c>
      <c r="G1" s="2" t="s">
        <v>18</v>
      </c>
      <c r="H1" s="2" t="s">
        <v>116</v>
      </c>
      <c r="I1" s="2" t="s">
        <v>117</v>
      </c>
      <c r="J1" s="2" t="s">
        <v>118</v>
      </c>
      <c r="K1" s="2" t="s">
        <v>119</v>
      </c>
      <c r="L1" s="2" t="s">
        <v>120</v>
      </c>
      <c r="M1" s="2" t="s">
        <v>121</v>
      </c>
      <c r="N1" s="2" t="s">
        <v>122</v>
      </c>
      <c r="O1" s="2" t="s">
        <v>123</v>
      </c>
      <c r="P1" s="2" t="s">
        <v>124</v>
      </c>
      <c r="Q1" s="2" t="s">
        <v>125</v>
      </c>
      <c r="R1" s="2" t="s">
        <v>126</v>
      </c>
      <c r="S1" s="2" t="s">
        <v>127</v>
      </c>
      <c r="T1" s="2" t="s">
        <v>128</v>
      </c>
    </row>
    <row r="2" s="1" customFormat="1" spans="1:20">
      <c r="A2" s="1" t="s">
        <v>94</v>
      </c>
      <c r="B2" s="1" t="s">
        <v>129</v>
      </c>
      <c r="C2" s="1" t="s">
        <v>130</v>
      </c>
      <c r="D2" s="1" t="s">
        <v>81</v>
      </c>
      <c r="E2" s="1" t="s">
        <v>84</v>
      </c>
      <c r="F2" s="1" t="s">
        <v>129</v>
      </c>
      <c r="G2" s="1" t="s">
        <v>131</v>
      </c>
      <c r="H2" s="1" t="s">
        <v>132</v>
      </c>
      <c r="I2" s="1" t="s">
        <v>90</v>
      </c>
      <c r="J2" s="1" t="s">
        <v>133</v>
      </c>
      <c r="K2" s="1" t="s">
        <v>90</v>
      </c>
      <c r="L2" s="1" t="s">
        <v>90</v>
      </c>
      <c r="M2" s="1" t="s">
        <v>134</v>
      </c>
      <c r="N2" s="1" t="s">
        <v>134</v>
      </c>
      <c r="O2" s="1" t="s">
        <v>7</v>
      </c>
      <c r="P2" s="1" t="s">
        <v>135</v>
      </c>
      <c r="Q2" s="1" t="s">
        <v>136</v>
      </c>
      <c r="R2" s="1" t="s">
        <v>137</v>
      </c>
      <c r="S2" s="1" t="s">
        <v>138</v>
      </c>
      <c r="T2" s="1" t="s">
        <v>139</v>
      </c>
    </row>
    <row r="3" s="1" customFormat="1" spans="1:20">
      <c r="A3" s="1" t="s">
        <v>91</v>
      </c>
      <c r="B3" s="1" t="s">
        <v>129</v>
      </c>
      <c r="C3" s="1" t="s">
        <v>140</v>
      </c>
      <c r="D3" s="1" t="s">
        <v>81</v>
      </c>
      <c r="E3" s="1" t="s">
        <v>92</v>
      </c>
      <c r="F3" s="1" t="s">
        <v>129</v>
      </c>
      <c r="G3" s="1" t="s">
        <v>131</v>
      </c>
      <c r="H3" s="1" t="s">
        <v>132</v>
      </c>
      <c r="I3" s="1" t="s">
        <v>90</v>
      </c>
      <c r="J3" s="1" t="s">
        <v>133</v>
      </c>
      <c r="K3" s="1" t="s">
        <v>90</v>
      </c>
      <c r="L3" s="1" t="s">
        <v>90</v>
      </c>
      <c r="M3" s="1" t="s">
        <v>134</v>
      </c>
      <c r="N3" s="1" t="s">
        <v>134</v>
      </c>
      <c r="O3" s="1" t="s">
        <v>7</v>
      </c>
      <c r="P3" s="1" t="s">
        <v>135</v>
      </c>
      <c r="Q3" s="1" t="s">
        <v>141</v>
      </c>
      <c r="R3" s="1" t="s">
        <v>137</v>
      </c>
      <c r="S3" s="1" t="s">
        <v>138</v>
      </c>
      <c r="T3" s="1" t="s">
        <v>139</v>
      </c>
    </row>
    <row r="4" s="1" customFormat="1" spans="1:20">
      <c r="A4" s="1" t="s">
        <v>87</v>
      </c>
      <c r="B4" s="1" t="s">
        <v>142</v>
      </c>
      <c r="C4" s="1" t="s">
        <v>143</v>
      </c>
      <c r="D4" s="1" t="s">
        <v>81</v>
      </c>
      <c r="E4" s="1" t="s">
        <v>88</v>
      </c>
      <c r="F4" s="1" t="s">
        <v>142</v>
      </c>
      <c r="G4" s="1" t="s">
        <v>129</v>
      </c>
      <c r="H4" s="1" t="s">
        <v>132</v>
      </c>
      <c r="I4" s="1" t="s">
        <v>90</v>
      </c>
      <c r="J4" s="1" t="s">
        <v>133</v>
      </c>
      <c r="K4" s="1" t="s">
        <v>90</v>
      </c>
      <c r="L4" s="1" t="s">
        <v>90</v>
      </c>
      <c r="M4" s="1" t="s">
        <v>134</v>
      </c>
      <c r="N4" s="1" t="s">
        <v>134</v>
      </c>
      <c r="O4" s="1" t="s">
        <v>7</v>
      </c>
      <c r="P4" s="1" t="s">
        <v>135</v>
      </c>
      <c r="Q4" s="1" t="s">
        <v>144</v>
      </c>
      <c r="R4" s="1" t="s">
        <v>137</v>
      </c>
      <c r="S4" s="1" t="s">
        <v>138</v>
      </c>
      <c r="T4" s="1" t="s">
        <v>139</v>
      </c>
    </row>
    <row r="5" s="1" customFormat="1" spans="1:20">
      <c r="A5" s="1" t="s">
        <v>83</v>
      </c>
      <c r="B5" s="1" t="s">
        <v>145</v>
      </c>
      <c r="C5" s="1" t="s">
        <v>146</v>
      </c>
      <c r="D5" s="1" t="s">
        <v>81</v>
      </c>
      <c r="E5" s="1" t="s">
        <v>84</v>
      </c>
      <c r="F5" s="1" t="s">
        <v>145</v>
      </c>
      <c r="G5" s="1" t="s">
        <v>147</v>
      </c>
      <c r="H5" s="1" t="s">
        <v>132</v>
      </c>
      <c r="I5" s="1" t="s">
        <v>86</v>
      </c>
      <c r="J5" s="1" t="s">
        <v>133</v>
      </c>
      <c r="K5" s="1" t="s">
        <v>86</v>
      </c>
      <c r="L5" s="1" t="s">
        <v>86</v>
      </c>
      <c r="M5" s="1" t="s">
        <v>134</v>
      </c>
      <c r="N5" s="1" t="s">
        <v>134</v>
      </c>
      <c r="O5" s="1" t="s">
        <v>7</v>
      </c>
      <c r="P5" s="1" t="s">
        <v>135</v>
      </c>
      <c r="Q5" s="1" t="s">
        <v>148</v>
      </c>
      <c r="R5" s="1" t="s">
        <v>137</v>
      </c>
      <c r="S5" s="1" t="s">
        <v>138</v>
      </c>
      <c r="T5" s="1" t="s">
        <v>139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elong</Company>
  <Application>Microsoft Macintosh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billdetail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shouwei zhang</dc:creator>
  <cp:lastModifiedBy>Administrator</cp:lastModifiedBy>
  <dcterms:created xsi:type="dcterms:W3CDTF">2019-12-12T11:53:00Z</dcterms:created>
  <dcterms:modified xsi:type="dcterms:W3CDTF">2021-07-06T02:33:18Z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1E98DD8FF969447584E05EA912E3F050</vt:lpwstr>
  </property>
  <property fmtid="{D5CDD505-2E9C-101B-9397-08002B2CF9AE}" pid="3" name="KSOProductBuildVer">
    <vt:lpwstr>2052-11.1.0.10495</vt:lpwstr>
  </property>
</Properties>
</file>