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对账!$A$1:$I$19</definedName>
  </definedNames>
  <calcPr calcId="144525"/>
</workbook>
</file>

<file path=xl/sharedStrings.xml><?xml version="1.0" encoding="utf-8"?>
<sst xmlns="http://schemas.openxmlformats.org/spreadsheetml/2006/main" count="578" uniqueCount="183">
  <si>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</si>
  <si>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</si>
  <si>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</si>
  <si>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</si>
  <si>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</si>
  <si>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</si>
  <si>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</si>
  <si>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</si>
  <si>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</si>
  <si>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</si>
  <si>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</si>
  <si>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</si>
  <si>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</si>
  <si>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</si>
  <si>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</si>
  <si>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</si>
  <si>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</si>
  <si>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</si>
  <si>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</si>
  <si>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</si>
  <si>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</si>
  <si>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</si>
  <si>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</si>
  <si>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</si>
  <si>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</si>
  <si>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</si>
  <si>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[贵阳]贵阳溪山里酒店(64874007)</t>
  </si>
  <si>
    <t>豪华大床房&lt;双人入住&gt;&lt;中宾&gt;&lt;双早&gt;</t>
  </si>
  <si>
    <t>CNY</t>
  </si>
  <si>
    <t>陈思伊</t>
  </si>
  <si>
    <t>CA13744210707CNY</t>
  </si>
  <si>
    <t>未提现</t>
  </si>
  <si>
    <t>############</t>
  </si>
  <si>
    <t>携程开票</t>
  </si>
  <si>
    <t>[厦门]厦门海悦山庄酒店(62611356)</t>
  </si>
  <si>
    <t>花园豪华池畔大床房&lt;大床&gt;(至少连住2晚及以上)&lt;双人入住&gt;&lt;双早&gt;</t>
  </si>
  <si>
    <t>刘珍</t>
  </si>
  <si>
    <t>施君</t>
  </si>
  <si>
    <t>[重庆]汉庭酒店(重庆两路口儿童医院店)(68610511)</t>
  </si>
  <si>
    <t>双床房A&lt;双人入住&gt;&lt;内宾&gt;&lt;预付&gt;&lt;无早&gt;</t>
  </si>
  <si>
    <t>程飞</t>
  </si>
  <si>
    <t>[上海]汉庭酒店(上海豫园河南南路店)(76438885)</t>
  </si>
  <si>
    <t>商务大床房&lt;双人入住&gt;&lt;内宾&gt;&lt;预付&gt;&lt;无早&gt;</t>
  </si>
  <si>
    <t>邵超杰</t>
  </si>
  <si>
    <t>[安顺]安顺豪生温泉度假酒店(71662034)</t>
  </si>
  <si>
    <t>轻奢大床房&lt;双人入住&gt;&lt;内宾&gt;&lt;双早&gt;&lt; DLTZ &gt;</t>
  </si>
  <si>
    <t>熊杰</t>
  </si>
  <si>
    <t>[广州]一呆公寓（广州百信广场店）(76411182)</t>
  </si>
  <si>
    <t>豪华大床房&lt;无早&gt;</t>
  </si>
  <si>
    <t>黄涛</t>
  </si>
  <si>
    <t>[滁州]格林豪泰智选酒店(滁州紫金商业城店)(68611002)</t>
  </si>
  <si>
    <t>1.8米大床房&lt;双人入住&gt;&lt;内宾&gt;&lt;预付&gt;&lt;无早&gt;</t>
  </si>
  <si>
    <t>李成功</t>
  </si>
  <si>
    <t>[上海]汉庭酒店(上海外滩江西中路店)(76248589)</t>
  </si>
  <si>
    <t>家庭房&lt;双人入住&gt;&lt;内宾&gt;&lt;预付&gt;&lt;无早&gt;</t>
  </si>
  <si>
    <t>黄斌</t>
  </si>
  <si>
    <t>[上海]汉庭酒店(上海铜川路地铁站)(77141767)</t>
  </si>
  <si>
    <t>双床房&lt;双人入住&gt;&lt;内宾&gt;&lt;预付&gt;&lt;双早&gt;</t>
  </si>
  <si>
    <t>茅伟雄,俞志林,俞志华</t>
  </si>
  <si>
    <t>[东莞]东莞君汇酒店(76113200)</t>
  </si>
  <si>
    <t>特惠房&lt;双人入住&gt;&lt;无早&gt;</t>
  </si>
  <si>
    <t>郭艺伟</t>
  </si>
  <si>
    <t>取消</t>
  </si>
  <si>
    <t>双床房&lt;双人入住&gt;&lt;内宾&gt;&lt;预付&gt;&lt;无早&gt;</t>
  </si>
  <si>
    <t>徐蕴初</t>
  </si>
  <si>
    <t>[昆山]周庄云水谣临河阳光客栈(73715356)</t>
  </si>
  <si>
    <t>精致大床房&lt;双人入住&gt;&lt;无早&gt;</t>
  </si>
  <si>
    <t>张鸿</t>
  </si>
  <si>
    <t>[重庆]汉庭酒店(重庆火车北站南广场地铁站店)(68604114)</t>
  </si>
  <si>
    <t>大床房&lt;双人入住&gt;&lt;内宾&gt;&lt;预付&gt;&lt;双早&gt;</t>
  </si>
  <si>
    <t>杨富余</t>
  </si>
  <si>
    <t>张思影</t>
  </si>
  <si>
    <t>邵耀武</t>
  </si>
  <si>
    <t>[成都]成都天府丽都喜来登饭店(76256401)</t>
  </si>
  <si>
    <t>豪华大床房&lt;双人入住&gt;&lt;内宾&gt;&lt;预付&gt;&lt;无早&gt;</t>
  </si>
  <si>
    <t>李一博</t>
  </si>
  <si>
    <t>赔款</t>
  </si>
  <si>
    <t>[荣成]荣成倪氏海泰度假酒店(60184180)</t>
  </si>
  <si>
    <t>商务标间房&lt;双人入住&gt;&lt;特价&gt;&lt;无早&gt;</t>
  </si>
  <si>
    <t>杨蕙源</t>
  </si>
  <si>
    <t>，</t>
  </si>
  <si>
    <t>本期扣款3816元</t>
  </si>
  <si>
    <t>4745.59 CNY</t>
  </si>
  <si>
    <t>A210707095841481</t>
  </si>
  <si>
    <t>A210707095926481</t>
  </si>
  <si>
    <t>A210707100001481</t>
  </si>
  <si>
    <t>A210707100057481</t>
  </si>
  <si>
    <t>总计：4745.59元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</si>
  <si>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</si>
  <si>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</si>
  <si>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</si>
  <si>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</si>
  <si>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</si>
  <si>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</si>
  <si>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</si>
  <si>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</si>
  <si>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</si>
  <si>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</si>
  <si>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</si>
  <si>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</si>
  <si>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</si>
  <si>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</si>
  <si>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</si>
  <si>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</si>
  <si>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</si>
  <si>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2021-06-09</t>
  </si>
  <si>
    <t>2150408</t>
  </si>
  <si>
    <t>贵阳溪山里酒店</t>
  </si>
  <si>
    <t>2021-06-19</t>
  </si>
  <si>
    <t>2021-06-22</t>
  </si>
  <si>
    <t>退房日月结</t>
  </si>
  <si>
    <t>1578.00</t>
  </si>
  <si>
    <t>RMB</t>
  </si>
  <si>
    <t>0</t>
  </si>
  <si>
    <t>0.00</t>
  </si>
  <si>
    <t>携程汇登国内直连</t>
  </si>
  <si>
    <t>2021-06-09 00:09:13</t>
  </si>
  <si>
    <t>否</t>
  </si>
  <si>
    <t>广州汇登信息科技有限公司</t>
  </si>
  <si>
    <t>直采</t>
  </si>
  <si>
    <t>2021-06-16</t>
  </si>
  <si>
    <t>2159771</t>
  </si>
  <si>
    <t>厦门海悦山庄酒店</t>
  </si>
  <si>
    <t>2021-06-20</t>
  </si>
  <si>
    <t>1900.00</t>
  </si>
  <si>
    <t>2021-06-17 08:42:01</t>
  </si>
  <si>
    <t>2021-06-17</t>
  </si>
  <si>
    <t>2159872</t>
  </si>
  <si>
    <t>2021-06-17 08:24:37</t>
  </si>
  <si>
    <t>2021-06-18</t>
  </si>
  <si>
    <t>2161765</t>
  </si>
  <si>
    <t>汉庭酒店(重庆两路口儿童医院店)</t>
  </si>
  <si>
    <t>2021-06-21</t>
  </si>
  <si>
    <t>195.96</t>
  </si>
  <si>
    <t>2021-06-18 20:26:49</t>
  </si>
  <si>
    <t>直连</t>
  </si>
  <si>
    <t>2164162</t>
  </si>
  <si>
    <t>汉庭酒店(上海豫园河南南路店)</t>
  </si>
  <si>
    <t>2021-06-20 13:34:31</t>
  </si>
  <si>
    <t>2164305</t>
  </si>
  <si>
    <t>安顺豪生温泉度假酒店</t>
  </si>
  <si>
    <t>384.00</t>
  </si>
  <si>
    <t>2021-06-20 15:27:52</t>
  </si>
  <si>
    <t>2164361</t>
  </si>
  <si>
    <t>一呆公寓(广州百信广场店)</t>
  </si>
  <si>
    <t>135.00</t>
  </si>
  <si>
    <t>2021-06-20 16:07:41</t>
  </si>
  <si>
    <t>2164522</t>
  </si>
  <si>
    <t>格林豪泰智选酒店(滁州紫金商业城店)</t>
  </si>
  <si>
    <t>344.70</t>
  </si>
  <si>
    <t>2021-06-20 17:56:56</t>
  </si>
  <si>
    <t>2165148</t>
  </si>
  <si>
    <t>汉庭酒店(上海外滩江西中路店)</t>
  </si>
  <si>
    <t>2021-06-21 07:52:21</t>
  </si>
  <si>
    <t>2165292</t>
  </si>
  <si>
    <t>汉庭酒店(上海中环百联店)</t>
  </si>
  <si>
    <t>789.36</t>
  </si>
  <si>
    <t>2021-06-21 11:36:03</t>
  </si>
  <si>
    <t>2165297</t>
  </si>
  <si>
    <t>东莞君汇酒店</t>
  </si>
  <si>
    <t>50.00</t>
  </si>
  <si>
    <t>2021-06-21 11:38:59</t>
  </si>
  <si>
    <t>Saas酒店</t>
  </si>
  <si>
    <t>2165309</t>
  </si>
  <si>
    <t>149.93</t>
  </si>
  <si>
    <t>2021-06-21 11:53:05</t>
  </si>
  <si>
    <t>2165513</t>
  </si>
  <si>
    <t>周庄云水谣临河阳光客栈</t>
  </si>
  <si>
    <t>210.00</t>
  </si>
  <si>
    <t>2021-06-21 15:12:06</t>
  </si>
  <si>
    <t>2165738</t>
  </si>
  <si>
    <t>汉庭酒店(重庆火车北站南广场地铁站店)</t>
  </si>
  <si>
    <t>207.64</t>
  </si>
  <si>
    <t>2021-06-21 18:14:21</t>
  </si>
  <si>
    <t>2165875</t>
  </si>
  <si>
    <t>58.00</t>
  </si>
  <si>
    <t>2021-06-21 19:52:49</t>
  </si>
  <si>
    <t>2165986</t>
  </si>
  <si>
    <t>2021-06-21 21:41:57</t>
  </si>
  <si>
    <t>2165996</t>
  </si>
  <si>
    <t>成都天府丽都喜来登饭店</t>
  </si>
  <si>
    <t>509.07</t>
  </si>
  <si>
    <t>2021-06-21 21:49:03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</si>
</sst>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6" borderId="3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22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C21" sqref="C21:S21"/>
    </sheetView>
  </sheetViews>
  <sheetFormatPr defaultColWidth="11.125" defaultRowHeight="13.5"/>
  <cols>
    <col min="1" max="1" width="13.375" customWidth="1"/>
    <col min="2" max="16384" width="11.125" customWidth="1"/>
  </cols>
  <sheetData>
    <row r="1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customFormat="1" spans="1:24">
      <c r="A2" s="4">
        <v>15543618195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44366</v>
      </c>
      <c r="G2" s="5">
        <v>44369</v>
      </c>
      <c r="H2" s="4">
        <v>1</v>
      </c>
      <c r="I2" s="4">
        <v>3</v>
      </c>
      <c r="J2" s="4">
        <v>3</v>
      </c>
      <c r="K2" s="4" t="s">
        <v>28</v>
      </c>
      <c r="L2" s="4">
        <v>1578</v>
      </c>
      <c r="M2" s="4">
        <v>1578</v>
      </c>
      <c r="N2" s="4" t="s">
        <v>29</v>
      </c>
      <c r="O2" s="4" t="s">
        <v>30</v>
      </c>
      <c r="P2" s="4" t="s">
        <v>31</v>
      </c>
      <c r="Q2" s="4">
        <v>0</v>
      </c>
      <c r="R2" s="6" t="s">
        <v>32</v>
      </c>
      <c r="S2" s="5">
        <v>44384</v>
      </c>
      <c r="T2" s="4" t="s">
        <v>33</v>
      </c>
      <c r="U2" s="4">
        <v>1578</v>
      </c>
      <c r="V2" s="4">
        <v>0</v>
      </c>
      <c r="W2" s="4">
        <v>0</v>
      </c>
      <c r="X2" s="4">
        <v>2150408</v>
      </c>
    </row>
    <row r="3" customFormat="1" spans="1:24">
      <c r="A3" s="4">
        <v>15557206240</v>
      </c>
      <c r="B3" s="4" t="s">
        <v>24</v>
      </c>
      <c r="C3" s="4" t="s">
        <v>25</v>
      </c>
      <c r="D3" s="4" t="s">
        <v>34</v>
      </c>
      <c r="E3" s="4" t="s">
        <v>35</v>
      </c>
      <c r="F3" s="5">
        <v>44367</v>
      </c>
      <c r="G3" s="5">
        <v>44369</v>
      </c>
      <c r="H3" s="4">
        <v>1</v>
      </c>
      <c r="I3" s="4">
        <v>2</v>
      </c>
      <c r="J3" s="4">
        <v>2</v>
      </c>
      <c r="K3" s="4" t="s">
        <v>28</v>
      </c>
      <c r="L3" s="4">
        <v>1900</v>
      </c>
      <c r="M3" s="4">
        <v>1900</v>
      </c>
      <c r="N3" s="4" t="s">
        <v>36</v>
      </c>
      <c r="O3" s="4" t="s">
        <v>30</v>
      </c>
      <c r="P3" s="4" t="s">
        <v>31</v>
      </c>
      <c r="Q3" s="4">
        <v>0</v>
      </c>
      <c r="R3" s="6" t="s">
        <v>32</v>
      </c>
      <c r="S3" s="5">
        <v>44384</v>
      </c>
      <c r="T3" s="4" t="s">
        <v>33</v>
      </c>
      <c r="U3" s="4">
        <v>1900</v>
      </c>
      <c r="V3" s="4">
        <v>0</v>
      </c>
      <c r="W3" s="4">
        <v>0</v>
      </c>
      <c r="X3" s="4"/>
    </row>
    <row r="4" customFormat="1" spans="1:24">
      <c r="A4" s="4">
        <v>15556769394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44367</v>
      </c>
      <c r="G4" s="5">
        <v>44369</v>
      </c>
      <c r="H4" s="4">
        <v>1</v>
      </c>
      <c r="I4" s="4">
        <v>2</v>
      </c>
      <c r="J4" s="4">
        <v>2</v>
      </c>
      <c r="K4" s="4" t="s">
        <v>28</v>
      </c>
      <c r="L4" s="4">
        <v>1900</v>
      </c>
      <c r="M4" s="4">
        <v>1900</v>
      </c>
      <c r="N4" s="4" t="s">
        <v>37</v>
      </c>
      <c r="O4" s="4" t="s">
        <v>30</v>
      </c>
      <c r="P4" s="4" t="s">
        <v>31</v>
      </c>
      <c r="Q4" s="4">
        <v>0</v>
      </c>
      <c r="R4" s="6" t="s">
        <v>32</v>
      </c>
      <c r="S4" s="5">
        <v>44384</v>
      </c>
      <c r="T4" s="4" t="s">
        <v>33</v>
      </c>
      <c r="U4" s="4">
        <v>1900</v>
      </c>
      <c r="V4" s="4">
        <v>0</v>
      </c>
      <c r="W4" s="4">
        <v>0</v>
      </c>
      <c r="X4" s="4">
        <v>2159771</v>
      </c>
    </row>
    <row r="5" customFormat="1" spans="1:24">
      <c r="A5" s="4">
        <v>15572777583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44368</v>
      </c>
      <c r="G5" s="5">
        <v>44369</v>
      </c>
      <c r="H5" s="4">
        <v>1</v>
      </c>
      <c r="I5" s="4">
        <v>1</v>
      </c>
      <c r="J5" s="4">
        <v>1</v>
      </c>
      <c r="K5" s="4" t="s">
        <v>28</v>
      </c>
      <c r="L5" s="4">
        <v>195.96</v>
      </c>
      <c r="M5" s="4">
        <v>195.96</v>
      </c>
      <c r="N5" s="4" t="s">
        <v>40</v>
      </c>
      <c r="O5" s="4" t="s">
        <v>30</v>
      </c>
      <c r="P5" s="4" t="s">
        <v>31</v>
      </c>
      <c r="Q5" s="4">
        <v>0</v>
      </c>
      <c r="R5" s="6" t="s">
        <v>32</v>
      </c>
      <c r="S5" s="5">
        <v>44384</v>
      </c>
      <c r="T5" s="4" t="s">
        <v>33</v>
      </c>
      <c r="U5" s="4">
        <v>195.96</v>
      </c>
      <c r="V5" s="4">
        <v>0</v>
      </c>
      <c r="W5" s="4">
        <v>0</v>
      </c>
      <c r="X5" s="4">
        <v>2161765</v>
      </c>
    </row>
    <row r="6" customFormat="1" spans="1:24">
      <c r="A6" s="4">
        <v>15582728208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44368</v>
      </c>
      <c r="G6" s="5">
        <v>44369</v>
      </c>
      <c r="H6" s="4">
        <v>1</v>
      </c>
      <c r="I6" s="4">
        <v>1</v>
      </c>
      <c r="J6" s="4">
        <v>1</v>
      </c>
      <c r="K6" s="4" t="s">
        <v>28</v>
      </c>
      <c r="L6" s="4">
        <v>307.57</v>
      </c>
      <c r="M6" s="4">
        <v>307.57</v>
      </c>
      <c r="N6" s="4" t="s">
        <v>43</v>
      </c>
      <c r="O6" s="4" t="s">
        <v>30</v>
      </c>
      <c r="P6" s="4" t="s">
        <v>31</v>
      </c>
      <c r="Q6" s="4">
        <v>0</v>
      </c>
      <c r="R6" s="6" t="s">
        <v>32</v>
      </c>
      <c r="S6" s="5">
        <v>44384</v>
      </c>
      <c r="T6" s="4" t="s">
        <v>33</v>
      </c>
      <c r="U6" s="4">
        <v>307.57</v>
      </c>
      <c r="V6" s="4">
        <v>0</v>
      </c>
      <c r="W6" s="4">
        <v>0</v>
      </c>
      <c r="X6" s="4">
        <v>2164162</v>
      </c>
    </row>
    <row r="7" customFormat="1" spans="1:24">
      <c r="A7" s="4">
        <v>15583187721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44368</v>
      </c>
      <c r="G7" s="5">
        <v>44369</v>
      </c>
      <c r="H7" s="4">
        <v>1</v>
      </c>
      <c r="I7" s="4">
        <v>1</v>
      </c>
      <c r="J7" s="4">
        <v>1</v>
      </c>
      <c r="K7" s="4" t="s">
        <v>28</v>
      </c>
      <c r="L7" s="4">
        <v>384</v>
      </c>
      <c r="M7" s="4">
        <v>384</v>
      </c>
      <c r="N7" s="4" t="s">
        <v>46</v>
      </c>
      <c r="O7" s="4" t="s">
        <v>30</v>
      </c>
      <c r="P7" s="4" t="s">
        <v>31</v>
      </c>
      <c r="Q7" s="4">
        <v>0</v>
      </c>
      <c r="R7" s="6" t="s">
        <v>32</v>
      </c>
      <c r="S7" s="5">
        <v>44384</v>
      </c>
      <c r="T7" s="4" t="s">
        <v>33</v>
      </c>
      <c r="U7" s="4">
        <v>384</v>
      </c>
      <c r="V7" s="4">
        <v>0</v>
      </c>
      <c r="W7" s="4">
        <v>0</v>
      </c>
      <c r="X7" s="4">
        <v>2164305</v>
      </c>
    </row>
    <row r="8" customFormat="1" spans="1:24">
      <c r="A8" s="4">
        <v>15585854808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44368</v>
      </c>
      <c r="G8" s="5">
        <v>44369</v>
      </c>
      <c r="H8" s="4">
        <v>1</v>
      </c>
      <c r="I8" s="4">
        <v>1</v>
      </c>
      <c r="J8" s="4">
        <v>1</v>
      </c>
      <c r="K8" s="4" t="s">
        <v>28</v>
      </c>
      <c r="L8" s="4">
        <v>135</v>
      </c>
      <c r="M8" s="4">
        <v>135</v>
      </c>
      <c r="N8" s="4" t="s">
        <v>49</v>
      </c>
      <c r="O8" s="4" t="s">
        <v>30</v>
      </c>
      <c r="P8" s="4" t="s">
        <v>31</v>
      </c>
      <c r="Q8" s="4">
        <v>0</v>
      </c>
      <c r="R8" s="6" t="s">
        <v>32</v>
      </c>
      <c r="S8" s="5">
        <v>44384</v>
      </c>
      <c r="T8" s="4" t="s">
        <v>33</v>
      </c>
      <c r="U8" s="4">
        <v>135</v>
      </c>
      <c r="V8" s="4">
        <v>0</v>
      </c>
      <c r="W8" s="4">
        <v>0</v>
      </c>
      <c r="X8" s="4">
        <v>2164361</v>
      </c>
    </row>
    <row r="9" customFormat="1" spans="1:24">
      <c r="A9" s="4">
        <v>15586685836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44367</v>
      </c>
      <c r="G9" s="5">
        <v>44369</v>
      </c>
      <c r="H9" s="4">
        <v>1</v>
      </c>
      <c r="I9" s="4">
        <v>2</v>
      </c>
      <c r="J9" s="4">
        <v>2</v>
      </c>
      <c r="K9" s="4" t="s">
        <v>28</v>
      </c>
      <c r="L9" s="4">
        <v>344.7</v>
      </c>
      <c r="M9" s="4">
        <v>344.7</v>
      </c>
      <c r="N9" s="4" t="s">
        <v>52</v>
      </c>
      <c r="O9" s="4" t="s">
        <v>30</v>
      </c>
      <c r="P9" s="4" t="s">
        <v>31</v>
      </c>
      <c r="Q9" s="4">
        <v>0</v>
      </c>
      <c r="R9" s="6" t="s">
        <v>32</v>
      </c>
      <c r="S9" s="5">
        <v>44384</v>
      </c>
      <c r="T9" s="4" t="s">
        <v>33</v>
      </c>
      <c r="U9" s="4">
        <v>344.7</v>
      </c>
      <c r="V9" s="4">
        <v>0</v>
      </c>
      <c r="W9" s="4">
        <v>0</v>
      </c>
      <c r="X9" s="4"/>
    </row>
    <row r="10" customFormat="1" spans="1:24">
      <c r="A10" s="4">
        <v>15588569757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44368</v>
      </c>
      <c r="G10" s="5">
        <v>44369</v>
      </c>
      <c r="H10" s="4">
        <v>1</v>
      </c>
      <c r="I10" s="4">
        <v>1</v>
      </c>
      <c r="J10" s="4">
        <v>1</v>
      </c>
      <c r="K10" s="4" t="s">
        <v>28</v>
      </c>
      <c r="L10" s="4">
        <v>376.83</v>
      </c>
      <c r="M10" s="4">
        <v>376.83</v>
      </c>
      <c r="N10" s="4" t="s">
        <v>55</v>
      </c>
      <c r="O10" s="4" t="s">
        <v>30</v>
      </c>
      <c r="P10" s="4" t="s">
        <v>31</v>
      </c>
      <c r="Q10" s="4">
        <v>0</v>
      </c>
      <c r="R10" s="6" t="s">
        <v>32</v>
      </c>
      <c r="S10" s="5">
        <v>44384</v>
      </c>
      <c r="T10" s="4" t="s">
        <v>33</v>
      </c>
      <c r="U10" s="4">
        <v>376.83</v>
      </c>
      <c r="V10" s="4">
        <v>0</v>
      </c>
      <c r="W10" s="4">
        <v>0</v>
      </c>
      <c r="X10" s="4">
        <v>2165148</v>
      </c>
    </row>
    <row r="11" customFormat="1" spans="1:24">
      <c r="A11" s="4">
        <v>15589305493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44368</v>
      </c>
      <c r="G11" s="5">
        <v>44369</v>
      </c>
      <c r="H11" s="4">
        <v>3</v>
      </c>
      <c r="I11" s="4">
        <v>1</v>
      </c>
      <c r="J11" s="4">
        <v>3</v>
      </c>
      <c r="K11" s="4" t="s">
        <v>28</v>
      </c>
      <c r="L11" s="4">
        <v>789.36</v>
      </c>
      <c r="M11" s="4">
        <v>789.36</v>
      </c>
      <c r="N11" s="4" t="s">
        <v>58</v>
      </c>
      <c r="O11" s="4" t="s">
        <v>30</v>
      </c>
      <c r="P11" s="4" t="s">
        <v>31</v>
      </c>
      <c r="Q11" s="4">
        <v>0</v>
      </c>
      <c r="R11" s="6" t="s">
        <v>32</v>
      </c>
      <c r="S11" s="5">
        <v>44384</v>
      </c>
      <c r="T11" s="4" t="s">
        <v>33</v>
      </c>
      <c r="U11" s="4">
        <v>789.36</v>
      </c>
      <c r="V11" s="4">
        <v>0</v>
      </c>
      <c r="W11" s="4">
        <v>0</v>
      </c>
      <c r="X11" s="4">
        <v>2165292</v>
      </c>
    </row>
    <row r="12" customFormat="1" spans="1:24">
      <c r="A12" s="4">
        <v>15589325446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44368</v>
      </c>
      <c r="G12" s="5">
        <v>44369</v>
      </c>
      <c r="H12" s="4">
        <v>1</v>
      </c>
      <c r="I12" s="4">
        <v>1</v>
      </c>
      <c r="J12" s="4">
        <v>1</v>
      </c>
      <c r="K12" s="4" t="s">
        <v>28</v>
      </c>
      <c r="L12" s="4">
        <v>50</v>
      </c>
      <c r="M12" s="4">
        <v>50</v>
      </c>
      <c r="N12" s="4" t="s">
        <v>61</v>
      </c>
      <c r="O12" s="4" t="s">
        <v>30</v>
      </c>
      <c r="P12" s="4" t="s">
        <v>31</v>
      </c>
      <c r="Q12" s="4">
        <v>0</v>
      </c>
      <c r="R12" s="6" t="s">
        <v>32</v>
      </c>
      <c r="S12" s="5">
        <v>44384</v>
      </c>
      <c r="T12" s="4" t="s">
        <v>33</v>
      </c>
      <c r="U12" s="4">
        <v>50</v>
      </c>
      <c r="V12" s="4">
        <v>0</v>
      </c>
      <c r="W12" s="4">
        <v>0</v>
      </c>
      <c r="X12" s="4">
        <v>2165297</v>
      </c>
    </row>
    <row r="13" customFormat="1" spans="1:24">
      <c r="A13" s="4">
        <v>15588569757</v>
      </c>
      <c r="B13" s="4" t="s">
        <v>24</v>
      </c>
      <c r="C13" s="4" t="s">
        <v>62</v>
      </c>
      <c r="D13" s="4" t="s">
        <v>53</v>
      </c>
      <c r="E13" s="4" t="s">
        <v>54</v>
      </c>
      <c r="F13" s="5">
        <v>44368</v>
      </c>
      <c r="G13" s="5">
        <v>44369</v>
      </c>
      <c r="H13" s="4">
        <v>1</v>
      </c>
      <c r="I13" s="4">
        <v>1</v>
      </c>
      <c r="J13" s="4">
        <v>1</v>
      </c>
      <c r="K13" s="4" t="s">
        <v>28</v>
      </c>
      <c r="L13" s="4">
        <v>-376.83</v>
      </c>
      <c r="M13" s="4">
        <v>-376.83</v>
      </c>
      <c r="N13" s="4" t="s">
        <v>55</v>
      </c>
      <c r="O13" s="4" t="s">
        <v>30</v>
      </c>
      <c r="P13" s="4" t="s">
        <v>31</v>
      </c>
      <c r="Q13" s="4">
        <v>0</v>
      </c>
      <c r="R13" s="6" t="s">
        <v>32</v>
      </c>
      <c r="S13" s="5">
        <v>44384</v>
      </c>
      <c r="T13" s="4" t="s">
        <v>33</v>
      </c>
      <c r="U13" s="4">
        <v>-376.83</v>
      </c>
      <c r="V13" s="4">
        <v>0</v>
      </c>
      <c r="W13" s="4">
        <v>0</v>
      </c>
      <c r="X13" s="4">
        <v>2165148</v>
      </c>
    </row>
    <row r="14" customFormat="1" spans="1:24">
      <c r="A14" s="4">
        <v>15589395120</v>
      </c>
      <c r="B14" s="4" t="s">
        <v>24</v>
      </c>
      <c r="C14" s="4" t="s">
        <v>25</v>
      </c>
      <c r="D14" s="4" t="s">
        <v>50</v>
      </c>
      <c r="E14" s="4" t="s">
        <v>63</v>
      </c>
      <c r="F14" s="5">
        <v>44368</v>
      </c>
      <c r="G14" s="5">
        <v>44369</v>
      </c>
      <c r="H14" s="4">
        <v>1</v>
      </c>
      <c r="I14" s="4">
        <v>1</v>
      </c>
      <c r="J14" s="4">
        <v>1</v>
      </c>
      <c r="K14" s="4" t="s">
        <v>28</v>
      </c>
      <c r="L14" s="4">
        <v>149.93</v>
      </c>
      <c r="M14" s="4">
        <v>149.93</v>
      </c>
      <c r="N14" s="4" t="s">
        <v>64</v>
      </c>
      <c r="O14" s="4" t="s">
        <v>30</v>
      </c>
      <c r="P14" s="4" t="s">
        <v>31</v>
      </c>
      <c r="Q14" s="4">
        <v>0</v>
      </c>
      <c r="R14" s="6" t="s">
        <v>32</v>
      </c>
      <c r="S14" s="5">
        <v>44384</v>
      </c>
      <c r="T14" s="4" t="s">
        <v>33</v>
      </c>
      <c r="U14" s="4">
        <v>149.93</v>
      </c>
      <c r="V14" s="4">
        <v>0</v>
      </c>
      <c r="W14" s="4">
        <v>0</v>
      </c>
      <c r="X14" s="4"/>
    </row>
    <row r="15" customFormat="1" spans="1:24">
      <c r="A15" s="4">
        <v>15582728208</v>
      </c>
      <c r="B15" s="4" t="s">
        <v>24</v>
      </c>
      <c r="C15" s="4" t="s">
        <v>62</v>
      </c>
      <c r="D15" s="4" t="s">
        <v>41</v>
      </c>
      <c r="E15" s="4" t="s">
        <v>42</v>
      </c>
      <c r="F15" s="5">
        <v>44368</v>
      </c>
      <c r="G15" s="5">
        <v>44369</v>
      </c>
      <c r="H15" s="4">
        <v>1</v>
      </c>
      <c r="I15" s="4">
        <v>1</v>
      </c>
      <c r="J15" s="4">
        <v>1</v>
      </c>
      <c r="K15" s="4" t="s">
        <v>28</v>
      </c>
      <c r="L15" s="4">
        <v>-307.57</v>
      </c>
      <c r="M15" s="4">
        <v>-307.57</v>
      </c>
      <c r="N15" s="4" t="s">
        <v>43</v>
      </c>
      <c r="O15" s="4" t="s">
        <v>30</v>
      </c>
      <c r="P15" s="4" t="s">
        <v>31</v>
      </c>
      <c r="Q15" s="4">
        <v>0</v>
      </c>
      <c r="R15" s="6" t="s">
        <v>32</v>
      </c>
      <c r="S15" s="5">
        <v>44384</v>
      </c>
      <c r="T15" s="4" t="s">
        <v>33</v>
      </c>
      <c r="U15" s="4">
        <v>-307.57</v>
      </c>
      <c r="V15" s="4">
        <v>0</v>
      </c>
      <c r="W15" s="4">
        <v>0</v>
      </c>
      <c r="X15" s="4">
        <v>2164162</v>
      </c>
    </row>
    <row r="16" customFormat="1" spans="1:24">
      <c r="A16" s="4">
        <v>15590245560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44368</v>
      </c>
      <c r="G16" s="5">
        <v>44369</v>
      </c>
      <c r="H16" s="4">
        <v>1</v>
      </c>
      <c r="I16" s="4">
        <v>1</v>
      </c>
      <c r="J16" s="4">
        <v>1</v>
      </c>
      <c r="K16" s="4" t="s">
        <v>28</v>
      </c>
      <c r="L16" s="4">
        <v>210</v>
      </c>
      <c r="M16" s="4">
        <v>210</v>
      </c>
      <c r="N16" s="4" t="s">
        <v>67</v>
      </c>
      <c r="O16" s="4" t="s">
        <v>30</v>
      </c>
      <c r="P16" s="4" t="s">
        <v>31</v>
      </c>
      <c r="Q16" s="4">
        <v>0</v>
      </c>
      <c r="R16" s="6" t="s">
        <v>32</v>
      </c>
      <c r="S16" s="5">
        <v>44384</v>
      </c>
      <c r="T16" s="4" t="s">
        <v>33</v>
      </c>
      <c r="U16" s="4">
        <v>210</v>
      </c>
      <c r="V16" s="4">
        <v>0</v>
      </c>
      <c r="W16" s="4">
        <v>0</v>
      </c>
      <c r="X16" s="4"/>
    </row>
    <row r="17" customFormat="1" spans="1:24">
      <c r="A17" s="4">
        <v>15593607182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44368</v>
      </c>
      <c r="G17" s="5">
        <v>44369</v>
      </c>
      <c r="H17" s="4">
        <v>1</v>
      </c>
      <c r="I17" s="4">
        <v>1</v>
      </c>
      <c r="J17" s="4">
        <v>1</v>
      </c>
      <c r="K17" s="4" t="s">
        <v>28</v>
      </c>
      <c r="L17" s="4">
        <v>207.64</v>
      </c>
      <c r="M17" s="4">
        <v>207.64</v>
      </c>
      <c r="N17" s="4" t="s">
        <v>70</v>
      </c>
      <c r="O17" s="4" t="s">
        <v>30</v>
      </c>
      <c r="P17" s="4" t="s">
        <v>31</v>
      </c>
      <c r="Q17" s="4">
        <v>0</v>
      </c>
      <c r="R17" s="6" t="s">
        <v>32</v>
      </c>
      <c r="S17" s="5">
        <v>44384</v>
      </c>
      <c r="T17" s="4" t="s">
        <v>33</v>
      </c>
      <c r="U17" s="4">
        <v>207.64</v>
      </c>
      <c r="V17" s="4">
        <v>0</v>
      </c>
      <c r="W17" s="4">
        <v>0</v>
      </c>
      <c r="X17" s="4"/>
    </row>
    <row r="18" customFormat="1" spans="1:24">
      <c r="A18" s="4">
        <v>15594478618</v>
      </c>
      <c r="B18" s="4" t="s">
        <v>24</v>
      </c>
      <c r="C18" s="4" t="s">
        <v>25</v>
      </c>
      <c r="D18" s="4" t="s">
        <v>59</v>
      </c>
      <c r="E18" s="4" t="s">
        <v>60</v>
      </c>
      <c r="F18" s="5">
        <v>44368</v>
      </c>
      <c r="G18" s="5">
        <v>44369</v>
      </c>
      <c r="H18" s="4">
        <v>1</v>
      </c>
      <c r="I18" s="4">
        <v>1</v>
      </c>
      <c r="J18" s="4">
        <v>1</v>
      </c>
      <c r="K18" s="4" t="s">
        <v>28</v>
      </c>
      <c r="L18" s="4">
        <v>58</v>
      </c>
      <c r="M18" s="4">
        <v>58</v>
      </c>
      <c r="N18" s="4" t="s">
        <v>71</v>
      </c>
      <c r="O18" s="4" t="s">
        <v>30</v>
      </c>
      <c r="P18" s="4" t="s">
        <v>31</v>
      </c>
      <c r="Q18" s="4">
        <v>0</v>
      </c>
      <c r="R18" s="6" t="s">
        <v>32</v>
      </c>
      <c r="S18" s="5">
        <v>44384</v>
      </c>
      <c r="T18" s="4" t="s">
        <v>33</v>
      </c>
      <c r="U18" s="4">
        <v>58</v>
      </c>
      <c r="V18" s="4">
        <v>0</v>
      </c>
      <c r="W18" s="4">
        <v>0</v>
      </c>
      <c r="X18" s="4">
        <v>2165875</v>
      </c>
    </row>
    <row r="19" customFormat="1" spans="1:24">
      <c r="A19" s="4">
        <v>15595028875</v>
      </c>
      <c r="B19" s="4" t="s">
        <v>24</v>
      </c>
      <c r="C19" s="4" t="s">
        <v>25</v>
      </c>
      <c r="D19" s="4" t="s">
        <v>50</v>
      </c>
      <c r="E19" s="4" t="s">
        <v>63</v>
      </c>
      <c r="F19" s="5">
        <v>44368</v>
      </c>
      <c r="G19" s="5">
        <v>44369</v>
      </c>
      <c r="H19" s="4">
        <v>1</v>
      </c>
      <c r="I19" s="4">
        <v>1</v>
      </c>
      <c r="J19" s="4">
        <v>1</v>
      </c>
      <c r="K19" s="4" t="s">
        <v>28</v>
      </c>
      <c r="L19" s="4">
        <v>149.93</v>
      </c>
      <c r="M19" s="4">
        <v>149.93</v>
      </c>
      <c r="N19" s="4" t="s">
        <v>72</v>
      </c>
      <c r="O19" s="4" t="s">
        <v>30</v>
      </c>
      <c r="P19" s="4" t="s">
        <v>31</v>
      </c>
      <c r="Q19" s="4">
        <v>0</v>
      </c>
      <c r="R19" s="6" t="s">
        <v>32</v>
      </c>
      <c r="S19" s="5">
        <v>44384</v>
      </c>
      <c r="T19" s="4" t="s">
        <v>33</v>
      </c>
      <c r="U19" s="4">
        <v>149.93</v>
      </c>
      <c r="V19" s="4">
        <v>0</v>
      </c>
      <c r="W19" s="4">
        <v>0</v>
      </c>
      <c r="X19" s="4"/>
    </row>
    <row r="20" customFormat="1" spans="1:24">
      <c r="A20" s="4">
        <v>15595064584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44368</v>
      </c>
      <c r="G20" s="5">
        <v>44369</v>
      </c>
      <c r="H20" s="4">
        <v>1</v>
      </c>
      <c r="I20" s="4">
        <v>1</v>
      </c>
      <c r="J20" s="4">
        <v>1</v>
      </c>
      <c r="K20" s="4" t="s">
        <v>28</v>
      </c>
      <c r="L20" s="4">
        <v>509.07</v>
      </c>
      <c r="M20" s="4">
        <v>509.07</v>
      </c>
      <c r="N20" s="4" t="s">
        <v>75</v>
      </c>
      <c r="O20" s="4" t="s">
        <v>30</v>
      </c>
      <c r="P20" s="4" t="s">
        <v>31</v>
      </c>
      <c r="Q20" s="4">
        <v>0</v>
      </c>
      <c r="R20" s="6" t="s">
        <v>32</v>
      </c>
      <c r="S20" s="5">
        <v>44384</v>
      </c>
      <c r="T20" s="4" t="s">
        <v>33</v>
      </c>
      <c r="U20" s="4">
        <v>509.07</v>
      </c>
      <c r="V20" s="4">
        <v>0</v>
      </c>
      <c r="W20" s="4">
        <v>0</v>
      </c>
      <c r="X20" s="4">
        <v>2165996</v>
      </c>
    </row>
    <row r="21" customFormat="1" spans="1:24">
      <c r="A21" s="4">
        <v>15045082984</v>
      </c>
      <c r="B21" s="4" t="s">
        <v>24</v>
      </c>
      <c r="C21" s="4" t="s">
        <v>76</v>
      </c>
      <c r="D21" s="4" t="s">
        <v>77</v>
      </c>
      <c r="E21" s="4" t="s">
        <v>78</v>
      </c>
      <c r="F21" s="5">
        <v>44318</v>
      </c>
      <c r="G21" s="5">
        <v>44320</v>
      </c>
      <c r="H21" s="4">
        <v>1</v>
      </c>
      <c r="I21" s="4">
        <v>2</v>
      </c>
      <c r="J21" s="4">
        <v>2</v>
      </c>
      <c r="K21" s="4" t="s">
        <v>28</v>
      </c>
      <c r="L21" s="4">
        <v>-3816</v>
      </c>
      <c r="M21" s="4">
        <v>-3816</v>
      </c>
      <c r="N21" s="4" t="s">
        <v>79</v>
      </c>
      <c r="O21" s="4" t="s">
        <v>30</v>
      </c>
      <c r="P21" s="4" t="s">
        <v>31</v>
      </c>
      <c r="Q21" s="4">
        <v>0</v>
      </c>
      <c r="R21" s="6" t="s">
        <v>32</v>
      </c>
      <c r="S21" s="5">
        <v>44384</v>
      </c>
      <c r="T21" s="4"/>
      <c r="U21" s="4">
        <v>0</v>
      </c>
      <c r="V21" s="4">
        <v>0</v>
      </c>
      <c r="W21" s="4">
        <v>0</v>
      </c>
      <c r="X21" s="4">
        <v>2091373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"/>
  <sheetViews>
    <sheetView tabSelected="1" workbookViewId="0">
      <selection activeCell="F33" sqref="F33"/>
    </sheetView>
  </sheetViews>
  <sheetFormatPr defaultColWidth="11.125" defaultRowHeight="13.5"/>
  <cols>
    <col min="1" max="1" width="13.375" customWidth="1"/>
    <col min="2" max="16364" width="11.125" customWidth="1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80</v>
      </c>
    </row>
    <row r="2" spans="1:9">
      <c r="A2" s="4">
        <v>15543618195</v>
      </c>
      <c r="B2" s="5">
        <v>44366</v>
      </c>
      <c r="C2" s="5">
        <v>44369</v>
      </c>
      <c r="D2" s="4">
        <v>1578</v>
      </c>
      <c r="E2" t="str">
        <f>VLOOKUP(A2,HOP!A:L,12,0)</f>
        <v>1578.00</v>
      </c>
      <c r="F2" t="str">
        <f>VLOOKUP(A2,HOP!A:C,3,0)</f>
        <v>2150408</v>
      </c>
      <c r="G2">
        <f>D2-E2</f>
        <v>0</v>
      </c>
      <c r="H2" t="str">
        <f>$H$1&amp;F2</f>
        <v>，2150408</v>
      </c>
      <c r="I2" t="str">
        <f>VLOOKUP(A2,HOP!A:T,20,0)</f>
        <v>直采</v>
      </c>
    </row>
    <row r="3" spans="1:9">
      <c r="A3" s="4">
        <v>15557206240</v>
      </c>
      <c r="B3" s="5">
        <v>44367</v>
      </c>
      <c r="C3" s="5">
        <v>44369</v>
      </c>
      <c r="D3" s="4">
        <v>1900</v>
      </c>
      <c r="E3" t="str">
        <f>VLOOKUP(A3,HOP!A:L,12,0)</f>
        <v>1900.00</v>
      </c>
      <c r="F3" t="str">
        <f>VLOOKUP(A3,HOP!A:C,3,0)</f>
        <v>2159872</v>
      </c>
      <c r="G3">
        <f t="shared" ref="G3:G21" si="0">D3-E3</f>
        <v>0</v>
      </c>
      <c r="H3" t="str">
        <f t="shared" ref="H3:H21" si="1">$H$1&amp;F3</f>
        <v>，2159872</v>
      </c>
      <c r="I3" t="str">
        <f>VLOOKUP(A3,HOP!A:T,20,0)</f>
        <v>直采</v>
      </c>
    </row>
    <row r="4" spans="1:9">
      <c r="A4" s="4">
        <v>15556769394</v>
      </c>
      <c r="B4" s="5">
        <v>44367</v>
      </c>
      <c r="C4" s="5">
        <v>44369</v>
      </c>
      <c r="D4" s="4">
        <v>1900</v>
      </c>
      <c r="E4" t="str">
        <f>VLOOKUP(A4,HOP!A:L,12,0)</f>
        <v>1900.00</v>
      </c>
      <c r="F4" t="str">
        <f>VLOOKUP(A4,HOP!A:C,3,0)</f>
        <v>2159771</v>
      </c>
      <c r="G4">
        <f t="shared" si="0"/>
        <v>0</v>
      </c>
      <c r="H4" t="str">
        <f t="shared" si="1"/>
        <v>，2159771</v>
      </c>
      <c r="I4" t="str">
        <f>VLOOKUP(A4,HOP!A:T,20,0)</f>
        <v>直采</v>
      </c>
    </row>
    <row r="5" spans="1:9">
      <c r="A5" s="4">
        <v>15572777583</v>
      </c>
      <c r="B5" s="5">
        <v>44368</v>
      </c>
      <c r="C5" s="5">
        <v>44369</v>
      </c>
      <c r="D5" s="4">
        <v>195.96</v>
      </c>
      <c r="E5" t="str">
        <f>VLOOKUP(A5,HOP!A:L,12,0)</f>
        <v>195.96</v>
      </c>
      <c r="F5" t="str">
        <f>VLOOKUP(A5,HOP!A:C,3,0)</f>
        <v>2161765</v>
      </c>
      <c r="G5">
        <f t="shared" si="0"/>
        <v>0</v>
      </c>
      <c r="H5" t="str">
        <f t="shared" si="1"/>
        <v>，2161765</v>
      </c>
      <c r="I5" t="str">
        <f>VLOOKUP(A5,HOP!A:T,20,0)</f>
        <v>直连</v>
      </c>
    </row>
    <row r="6" hidden="1" spans="1:9">
      <c r="A6" s="4">
        <v>15582728208</v>
      </c>
      <c r="B6" s="5">
        <v>44368</v>
      </c>
      <c r="C6" s="5">
        <v>44369</v>
      </c>
      <c r="D6" s="4">
        <v>0</v>
      </c>
      <c r="E6" t="str">
        <f>VLOOKUP(A6,HOP!A:L,12,0)</f>
        <v>0.00</v>
      </c>
      <c r="F6" t="str">
        <f>VLOOKUP(A6,HOP!A:C,3,0)</f>
        <v>2164162</v>
      </c>
      <c r="G6">
        <f t="shared" si="0"/>
        <v>0</v>
      </c>
      <c r="H6" t="str">
        <f t="shared" si="1"/>
        <v>，2164162</v>
      </c>
      <c r="I6" t="str">
        <f>VLOOKUP(A6,HOP!A:T,20,0)</f>
        <v>直连</v>
      </c>
    </row>
    <row r="7" spans="1:9">
      <c r="A7" s="4">
        <v>15583187721</v>
      </c>
      <c r="B7" s="5">
        <v>44368</v>
      </c>
      <c r="C7" s="5">
        <v>44369</v>
      </c>
      <c r="D7" s="4">
        <v>384</v>
      </c>
      <c r="E7" t="str">
        <f>VLOOKUP(A7,HOP!A:L,12,0)</f>
        <v>384.00</v>
      </c>
      <c r="F7" t="str">
        <f>VLOOKUP(A7,HOP!A:C,3,0)</f>
        <v>2164305</v>
      </c>
      <c r="G7">
        <f t="shared" si="0"/>
        <v>0</v>
      </c>
      <c r="H7" t="str">
        <f t="shared" si="1"/>
        <v>，2164305</v>
      </c>
      <c r="I7" t="str">
        <f>VLOOKUP(A7,HOP!A:T,20,0)</f>
        <v>直采</v>
      </c>
    </row>
    <row r="8" spans="1:9">
      <c r="A8" s="4">
        <v>15585854808</v>
      </c>
      <c r="B8" s="5">
        <v>44368</v>
      </c>
      <c r="C8" s="5">
        <v>44369</v>
      </c>
      <c r="D8" s="4">
        <v>135</v>
      </c>
      <c r="E8" t="str">
        <f>VLOOKUP(A8,HOP!A:L,12,0)</f>
        <v>135.00</v>
      </c>
      <c r="F8" t="str">
        <f>VLOOKUP(A8,HOP!A:C,3,0)</f>
        <v>2164361</v>
      </c>
      <c r="G8">
        <f t="shared" si="0"/>
        <v>0</v>
      </c>
      <c r="H8" t="str">
        <f t="shared" si="1"/>
        <v>，2164361</v>
      </c>
      <c r="I8" t="str">
        <f>VLOOKUP(A8,HOP!A:T,20,0)</f>
        <v>直采</v>
      </c>
    </row>
    <row r="9" spans="1:9">
      <c r="A9" s="4">
        <v>15586685836</v>
      </c>
      <c r="B9" s="5">
        <v>44367</v>
      </c>
      <c r="C9" s="5">
        <v>44369</v>
      </c>
      <c r="D9" s="4">
        <v>344.7</v>
      </c>
      <c r="E9" t="str">
        <f>VLOOKUP(A9,HOP!A:L,12,0)</f>
        <v>344.70</v>
      </c>
      <c r="F9" t="str">
        <f>VLOOKUP(A9,HOP!A:C,3,0)</f>
        <v>2164522</v>
      </c>
      <c r="G9">
        <f t="shared" si="0"/>
        <v>0</v>
      </c>
      <c r="H9" t="str">
        <f t="shared" si="1"/>
        <v>，2164522</v>
      </c>
      <c r="I9" t="str">
        <f>VLOOKUP(A9,HOP!A:T,20,0)</f>
        <v>直连</v>
      </c>
    </row>
    <row r="10" hidden="1" spans="1:9">
      <c r="A10" s="4">
        <v>15588569757</v>
      </c>
      <c r="B10" s="5">
        <v>44368</v>
      </c>
      <c r="C10" s="5">
        <v>44369</v>
      </c>
      <c r="D10" s="4">
        <v>0</v>
      </c>
      <c r="E10" t="str">
        <f>VLOOKUP(A10,HOP!A:L,12,0)</f>
        <v>0.00</v>
      </c>
      <c r="F10" t="str">
        <f>VLOOKUP(A10,HOP!A:C,3,0)</f>
        <v>2165148</v>
      </c>
      <c r="G10">
        <f t="shared" si="0"/>
        <v>0</v>
      </c>
      <c r="H10" t="str">
        <f t="shared" si="1"/>
        <v>，2165148</v>
      </c>
      <c r="I10" t="str">
        <f>VLOOKUP(A10,HOP!A:T,20,0)</f>
        <v>直连</v>
      </c>
    </row>
    <row r="11" spans="1:9">
      <c r="A11" s="4">
        <v>15589305493</v>
      </c>
      <c r="B11" s="5">
        <v>44368</v>
      </c>
      <c r="C11" s="5">
        <v>44369</v>
      </c>
      <c r="D11" s="4">
        <v>789.36</v>
      </c>
      <c r="E11" t="str">
        <f>VLOOKUP(A11,HOP!A:L,12,0)</f>
        <v>789.36</v>
      </c>
      <c r="F11" t="str">
        <f>VLOOKUP(A11,HOP!A:C,3,0)</f>
        <v>2165292</v>
      </c>
      <c r="G11">
        <f t="shared" si="0"/>
        <v>0</v>
      </c>
      <c r="H11" t="str">
        <f t="shared" si="1"/>
        <v>，2165292</v>
      </c>
      <c r="I11" t="str">
        <f>VLOOKUP(A11,HOP!A:T,20,0)</f>
        <v>直连</v>
      </c>
    </row>
    <row r="12" spans="1:9">
      <c r="A12" s="4">
        <v>15589325446</v>
      </c>
      <c r="B12" s="5">
        <v>44368</v>
      </c>
      <c r="C12" s="5">
        <v>44369</v>
      </c>
      <c r="D12" s="4">
        <v>50</v>
      </c>
      <c r="E12" t="str">
        <f>VLOOKUP(A12,HOP!A:L,12,0)</f>
        <v>50.00</v>
      </c>
      <c r="F12" t="str">
        <f>VLOOKUP(A12,HOP!A:C,3,0)</f>
        <v>2165297</v>
      </c>
      <c r="G12">
        <f t="shared" si="0"/>
        <v>0</v>
      </c>
      <c r="H12" t="str">
        <f t="shared" si="1"/>
        <v>，2165297</v>
      </c>
      <c r="I12" t="str">
        <f>VLOOKUP(A12,HOP!A:T,20,0)</f>
        <v>Saas酒店</v>
      </c>
    </row>
    <row r="13" spans="1:9">
      <c r="A13" s="4">
        <v>15589395120</v>
      </c>
      <c r="B13" s="5">
        <v>44368</v>
      </c>
      <c r="C13" s="5">
        <v>44369</v>
      </c>
      <c r="D13" s="4">
        <v>149.93</v>
      </c>
      <c r="E13" t="str">
        <f>VLOOKUP(A13,HOP!A:L,12,0)</f>
        <v>149.93</v>
      </c>
      <c r="F13" t="str">
        <f>VLOOKUP(A13,HOP!A:C,3,0)</f>
        <v>2165309</v>
      </c>
      <c r="G13">
        <f>D13-E13</f>
        <v>0</v>
      </c>
      <c r="H13" t="str">
        <f>$H$1&amp;F13</f>
        <v>，2165309</v>
      </c>
      <c r="I13" t="str">
        <f>VLOOKUP(A13,HOP!A:T,20,0)</f>
        <v>直连</v>
      </c>
    </row>
    <row r="14" spans="1:9">
      <c r="A14" s="4">
        <v>15590245560</v>
      </c>
      <c r="B14" s="5">
        <v>44368</v>
      </c>
      <c r="C14" s="5">
        <v>44369</v>
      </c>
      <c r="D14" s="4">
        <v>210</v>
      </c>
      <c r="E14" t="str">
        <f>VLOOKUP(A14,HOP!A:L,12,0)</f>
        <v>210.00</v>
      </c>
      <c r="F14" t="str">
        <f>VLOOKUP(A14,HOP!A:C,3,0)</f>
        <v>2165513</v>
      </c>
      <c r="G14">
        <f>D14-E14</f>
        <v>0</v>
      </c>
      <c r="H14" t="str">
        <f>$H$1&amp;F14</f>
        <v>，2165513</v>
      </c>
      <c r="I14" t="str">
        <f>VLOOKUP(A14,HOP!A:T,20,0)</f>
        <v>直采</v>
      </c>
    </row>
    <row r="15" spans="1:9">
      <c r="A15" s="4">
        <v>15593607182</v>
      </c>
      <c r="B15" s="5">
        <v>44368</v>
      </c>
      <c r="C15" s="5">
        <v>44369</v>
      </c>
      <c r="D15" s="4">
        <v>207.64</v>
      </c>
      <c r="E15" t="str">
        <f>VLOOKUP(A15,HOP!A:L,12,0)</f>
        <v>207.64</v>
      </c>
      <c r="F15" t="str">
        <f>VLOOKUP(A15,HOP!A:C,3,0)</f>
        <v>2165738</v>
      </c>
      <c r="G15">
        <f>D15-E15</f>
        <v>0</v>
      </c>
      <c r="H15" t="str">
        <f>$H$1&amp;F15</f>
        <v>，2165738</v>
      </c>
      <c r="I15" t="str">
        <f>VLOOKUP(A15,HOP!A:T,20,0)</f>
        <v>直连</v>
      </c>
    </row>
    <row r="16" spans="1:9">
      <c r="A16" s="4">
        <v>15594478618</v>
      </c>
      <c r="B16" s="5">
        <v>44368</v>
      </c>
      <c r="C16" s="5">
        <v>44369</v>
      </c>
      <c r="D16" s="4">
        <v>58</v>
      </c>
      <c r="E16" t="str">
        <f>VLOOKUP(A16,HOP!A:L,12,0)</f>
        <v>58.00</v>
      </c>
      <c r="F16" t="str">
        <f>VLOOKUP(A16,HOP!A:C,3,0)</f>
        <v>2165875</v>
      </c>
      <c r="G16">
        <f>D16-E16</f>
        <v>0</v>
      </c>
      <c r="H16" t="str">
        <f>$H$1&amp;F16</f>
        <v>，2165875</v>
      </c>
      <c r="I16" t="str">
        <f>VLOOKUP(A16,HOP!A:T,20,0)</f>
        <v>Saas酒店</v>
      </c>
    </row>
    <row r="17" spans="1:9">
      <c r="A17" s="4">
        <v>15595028875</v>
      </c>
      <c r="B17" s="5">
        <v>44368</v>
      </c>
      <c r="C17" s="5">
        <v>44369</v>
      </c>
      <c r="D17" s="4">
        <v>149.93</v>
      </c>
      <c r="E17" t="str">
        <f>VLOOKUP(A17,HOP!A:L,12,0)</f>
        <v>149.93</v>
      </c>
      <c r="F17" t="str">
        <f>VLOOKUP(A17,HOP!A:C,3,0)</f>
        <v>2165986</v>
      </c>
      <c r="G17">
        <f>D17-E17</f>
        <v>0</v>
      </c>
      <c r="H17" t="str">
        <f>$H$1&amp;F17</f>
        <v>，2165986</v>
      </c>
      <c r="I17" t="str">
        <f>VLOOKUP(A17,HOP!A:T,20,0)</f>
        <v>直连</v>
      </c>
    </row>
    <row r="18" spans="1:9">
      <c r="A18" s="4">
        <v>15595064584</v>
      </c>
      <c r="B18" s="5">
        <v>44368</v>
      </c>
      <c r="C18" s="5">
        <v>44369</v>
      </c>
      <c r="D18" s="4">
        <v>509.07</v>
      </c>
      <c r="E18" t="str">
        <f>VLOOKUP(A18,HOP!A:L,12,0)</f>
        <v>509.07</v>
      </c>
      <c r="F18" t="str">
        <f>VLOOKUP(A18,HOP!A:C,3,0)</f>
        <v>2165996</v>
      </c>
      <c r="G18">
        <f>D18-E18</f>
        <v>0</v>
      </c>
      <c r="H18" t="str">
        <f>$H$1&amp;F18</f>
        <v>，2165996</v>
      </c>
      <c r="I18" t="str">
        <f>VLOOKUP(A18,HOP!A:T,20,0)</f>
        <v>直连</v>
      </c>
    </row>
    <row r="19" spans="1:10">
      <c r="A19" s="4">
        <v>15045082984</v>
      </c>
      <c r="B19" s="5">
        <v>44318</v>
      </c>
      <c r="C19" s="5">
        <v>44320</v>
      </c>
      <c r="D19" s="4">
        <v>-3816</v>
      </c>
      <c r="E19" t="e">
        <f>VLOOKUP(A19,HOP!A:L,12,0)</f>
        <v>#N/A</v>
      </c>
      <c r="F19">
        <v>2091373</v>
      </c>
      <c r="G19" t="e">
        <f>D19-E19</f>
        <v>#N/A</v>
      </c>
      <c r="H19" t="str">
        <f>$H$1&amp;F19</f>
        <v>，2091373</v>
      </c>
      <c r="I19" t="e">
        <f>VLOOKUP(A19,HOP!A:T,20,0)</f>
        <v>#N/A</v>
      </c>
      <c r="J19" t="s">
        <v>81</v>
      </c>
    </row>
    <row r="21" spans="4:4">
      <c r="D21">
        <f>SUM(D2:D20)</f>
        <v>4745.59</v>
      </c>
    </row>
    <row r="22" spans="4:4">
      <c r="D22" t="s">
        <v>82</v>
      </c>
    </row>
    <row r="25" spans="1:3">
      <c r="A25" t="s">
        <v>83</v>
      </c>
      <c r="C25">
        <v>6107</v>
      </c>
    </row>
    <row r="26" spans="1:3">
      <c r="A26" t="s">
        <v>84</v>
      </c>
      <c r="C26">
        <v>2346.59</v>
      </c>
    </row>
    <row r="27" spans="1:3">
      <c r="A27" t="s">
        <v>85</v>
      </c>
      <c r="C27">
        <v>108</v>
      </c>
    </row>
    <row r="28" spans="1:3">
      <c r="A28" t="s">
        <v>86</v>
      </c>
      <c r="C28">
        <v>-3816</v>
      </c>
    </row>
    <row r="29" spans="1:3">
      <c r="A29" t="s">
        <v>87</v>
      </c>
      <c r="C29">
        <f>SUBTOTAL(9,C25:C28)</f>
        <v>4745.59</v>
      </c>
    </row>
  </sheetData>
  <autoFilter ref="A1:I19">
    <filterColumn colId="3">
      <filters>
        <filter val="50"/>
        <filter val="210"/>
        <filter val="1900"/>
        <filter val="149.93"/>
        <filter val="384"/>
        <filter val="207.64"/>
        <filter val="135"/>
        <filter val="-3816"/>
        <filter val="195.96"/>
        <filter val="789.36"/>
        <filter val="344.7"/>
        <filter val="509.07"/>
        <filter val="58"/>
        <filter val="15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</row>
    <row r="2" s="1" customFormat="1" spans="1:20">
      <c r="A2" s="3">
        <v>15543618195</v>
      </c>
      <c r="B2" s="1" t="s">
        <v>105</v>
      </c>
      <c r="C2" s="1" t="s">
        <v>106</v>
      </c>
      <c r="D2" s="1" t="s">
        <v>107</v>
      </c>
      <c r="E2" s="1" t="s">
        <v>29</v>
      </c>
      <c r="F2" s="1" t="s">
        <v>108</v>
      </c>
      <c r="G2" s="1" t="s">
        <v>109</v>
      </c>
      <c r="H2" s="1" t="s">
        <v>110</v>
      </c>
      <c r="I2" s="1" t="s">
        <v>111</v>
      </c>
      <c r="J2" s="1" t="s">
        <v>112</v>
      </c>
      <c r="K2" s="1" t="s">
        <v>111</v>
      </c>
      <c r="L2" s="1" t="s">
        <v>111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</row>
    <row r="3" s="1" customFormat="1" spans="1:20">
      <c r="A3" s="3">
        <v>15556769394</v>
      </c>
      <c r="B3" s="1" t="s">
        <v>120</v>
      </c>
      <c r="C3" s="1" t="s">
        <v>121</v>
      </c>
      <c r="D3" s="1" t="s">
        <v>122</v>
      </c>
      <c r="E3" s="1" t="s">
        <v>37</v>
      </c>
      <c r="F3" s="1" t="s">
        <v>123</v>
      </c>
      <c r="G3" s="1" t="s">
        <v>109</v>
      </c>
      <c r="H3" s="1" t="s">
        <v>110</v>
      </c>
      <c r="I3" s="1" t="s">
        <v>124</v>
      </c>
      <c r="J3" s="1" t="s">
        <v>112</v>
      </c>
      <c r="K3" s="1" t="s">
        <v>124</v>
      </c>
      <c r="L3" s="1" t="s">
        <v>124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125</v>
      </c>
      <c r="R3" s="1" t="s">
        <v>117</v>
      </c>
      <c r="S3" s="1" t="s">
        <v>118</v>
      </c>
      <c r="T3" s="1" t="s">
        <v>119</v>
      </c>
    </row>
    <row r="4" s="1" customFormat="1" spans="1:20">
      <c r="A4" s="3">
        <v>15557206240</v>
      </c>
      <c r="B4" s="1" t="s">
        <v>126</v>
      </c>
      <c r="C4" s="1" t="s">
        <v>127</v>
      </c>
      <c r="D4" s="1" t="s">
        <v>122</v>
      </c>
      <c r="E4" s="1" t="s">
        <v>36</v>
      </c>
      <c r="F4" s="1" t="s">
        <v>123</v>
      </c>
      <c r="G4" s="1" t="s">
        <v>109</v>
      </c>
      <c r="H4" s="1" t="s">
        <v>110</v>
      </c>
      <c r="I4" s="1" t="s">
        <v>124</v>
      </c>
      <c r="J4" s="1" t="s">
        <v>112</v>
      </c>
      <c r="K4" s="1" t="s">
        <v>124</v>
      </c>
      <c r="L4" s="1" t="s">
        <v>124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128</v>
      </c>
      <c r="R4" s="1" t="s">
        <v>117</v>
      </c>
      <c r="S4" s="1" t="s">
        <v>118</v>
      </c>
      <c r="T4" s="1" t="s">
        <v>119</v>
      </c>
    </row>
    <row r="5" s="1" customFormat="1" spans="1:20">
      <c r="A5" s="3">
        <v>15572777583</v>
      </c>
      <c r="B5" s="1" t="s">
        <v>129</v>
      </c>
      <c r="C5" s="1" t="s">
        <v>130</v>
      </c>
      <c r="D5" s="1" t="s">
        <v>131</v>
      </c>
      <c r="E5" s="1" t="s">
        <v>40</v>
      </c>
      <c r="F5" s="1" t="s">
        <v>132</v>
      </c>
      <c r="G5" s="1" t="s">
        <v>109</v>
      </c>
      <c r="H5" s="1" t="s">
        <v>110</v>
      </c>
      <c r="I5" s="1" t="s">
        <v>133</v>
      </c>
      <c r="J5" s="1" t="s">
        <v>112</v>
      </c>
      <c r="K5" s="1" t="s">
        <v>133</v>
      </c>
      <c r="L5" s="1" t="s">
        <v>133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134</v>
      </c>
      <c r="R5" s="1" t="s">
        <v>117</v>
      </c>
      <c r="S5" s="1" t="s">
        <v>118</v>
      </c>
      <c r="T5" s="1" t="s">
        <v>135</v>
      </c>
    </row>
    <row r="6" s="1" customFormat="1" spans="1:20">
      <c r="A6" s="3">
        <v>15582728208</v>
      </c>
      <c r="B6" s="1" t="s">
        <v>123</v>
      </c>
      <c r="C6" s="1" t="s">
        <v>136</v>
      </c>
      <c r="D6" s="1" t="s">
        <v>137</v>
      </c>
      <c r="E6" s="1" t="s">
        <v>43</v>
      </c>
      <c r="F6" s="1" t="s">
        <v>132</v>
      </c>
      <c r="G6" s="1" t="s">
        <v>109</v>
      </c>
      <c r="H6" s="1" t="s">
        <v>110</v>
      </c>
      <c r="I6" s="1" t="s">
        <v>114</v>
      </c>
      <c r="J6" s="1" t="s">
        <v>112</v>
      </c>
      <c r="K6" s="1" t="s">
        <v>114</v>
      </c>
      <c r="L6" s="1" t="s">
        <v>114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138</v>
      </c>
      <c r="R6" s="1" t="s">
        <v>117</v>
      </c>
      <c r="S6" s="1" t="s">
        <v>118</v>
      </c>
      <c r="T6" s="1" t="s">
        <v>135</v>
      </c>
    </row>
    <row r="7" s="1" customFormat="1" spans="1:20">
      <c r="A7" s="3">
        <v>15583187721</v>
      </c>
      <c r="B7" s="1" t="s">
        <v>123</v>
      </c>
      <c r="C7" s="1" t="s">
        <v>139</v>
      </c>
      <c r="D7" s="1" t="s">
        <v>140</v>
      </c>
      <c r="E7" s="1" t="s">
        <v>46</v>
      </c>
      <c r="F7" s="1" t="s">
        <v>132</v>
      </c>
      <c r="G7" s="1" t="s">
        <v>109</v>
      </c>
      <c r="H7" s="1" t="s">
        <v>110</v>
      </c>
      <c r="I7" s="1" t="s">
        <v>141</v>
      </c>
      <c r="J7" s="1" t="s">
        <v>112</v>
      </c>
      <c r="K7" s="1" t="s">
        <v>141</v>
      </c>
      <c r="L7" s="1" t="s">
        <v>141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142</v>
      </c>
      <c r="R7" s="1" t="s">
        <v>117</v>
      </c>
      <c r="S7" s="1" t="s">
        <v>118</v>
      </c>
      <c r="T7" s="1" t="s">
        <v>119</v>
      </c>
    </row>
    <row r="8" s="1" customFormat="1" spans="1:20">
      <c r="A8" s="3">
        <v>15585854808</v>
      </c>
      <c r="B8" s="1" t="s">
        <v>123</v>
      </c>
      <c r="C8" s="1" t="s">
        <v>143</v>
      </c>
      <c r="D8" s="1" t="s">
        <v>144</v>
      </c>
      <c r="E8" s="1" t="s">
        <v>49</v>
      </c>
      <c r="F8" s="1" t="s">
        <v>132</v>
      </c>
      <c r="G8" s="1" t="s">
        <v>109</v>
      </c>
      <c r="H8" s="1" t="s">
        <v>110</v>
      </c>
      <c r="I8" s="1" t="s">
        <v>145</v>
      </c>
      <c r="J8" s="1" t="s">
        <v>112</v>
      </c>
      <c r="K8" s="1" t="s">
        <v>145</v>
      </c>
      <c r="L8" s="1" t="s">
        <v>145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146</v>
      </c>
      <c r="R8" s="1" t="s">
        <v>117</v>
      </c>
      <c r="S8" s="1" t="s">
        <v>118</v>
      </c>
      <c r="T8" s="1" t="s">
        <v>119</v>
      </c>
    </row>
    <row r="9" s="1" customFormat="1" spans="1:20">
      <c r="A9" s="3">
        <v>15586685836</v>
      </c>
      <c r="B9" s="1" t="s">
        <v>123</v>
      </c>
      <c r="C9" s="1" t="s">
        <v>147</v>
      </c>
      <c r="D9" s="1" t="s">
        <v>148</v>
      </c>
      <c r="E9" s="1" t="s">
        <v>52</v>
      </c>
      <c r="F9" s="1" t="s">
        <v>123</v>
      </c>
      <c r="G9" s="1" t="s">
        <v>109</v>
      </c>
      <c r="H9" s="1" t="s">
        <v>110</v>
      </c>
      <c r="I9" s="1" t="s">
        <v>149</v>
      </c>
      <c r="J9" s="1" t="s">
        <v>112</v>
      </c>
      <c r="K9" s="1" t="s">
        <v>149</v>
      </c>
      <c r="L9" s="1" t="s">
        <v>149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150</v>
      </c>
      <c r="R9" s="1" t="s">
        <v>117</v>
      </c>
      <c r="S9" s="1" t="s">
        <v>118</v>
      </c>
      <c r="T9" s="1" t="s">
        <v>135</v>
      </c>
    </row>
    <row r="10" s="1" customFormat="1" spans="1:20">
      <c r="A10" s="3">
        <v>15588569757</v>
      </c>
      <c r="B10" s="1" t="s">
        <v>132</v>
      </c>
      <c r="C10" s="1" t="s">
        <v>151</v>
      </c>
      <c r="D10" s="1" t="s">
        <v>152</v>
      </c>
      <c r="E10" s="1" t="s">
        <v>55</v>
      </c>
      <c r="F10" s="1" t="s">
        <v>132</v>
      </c>
      <c r="G10" s="1" t="s">
        <v>109</v>
      </c>
      <c r="H10" s="1" t="s">
        <v>110</v>
      </c>
      <c r="I10" s="1" t="s">
        <v>114</v>
      </c>
      <c r="J10" s="1" t="s">
        <v>112</v>
      </c>
      <c r="K10" s="1" t="s">
        <v>114</v>
      </c>
      <c r="L10" s="1" t="s">
        <v>114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153</v>
      </c>
      <c r="R10" s="1" t="s">
        <v>117</v>
      </c>
      <c r="S10" s="1" t="s">
        <v>118</v>
      </c>
      <c r="T10" s="1" t="s">
        <v>135</v>
      </c>
    </row>
    <row r="11" s="1" customFormat="1" spans="1:20">
      <c r="A11" s="3">
        <v>15589305493</v>
      </c>
      <c r="B11" s="1" t="s">
        <v>132</v>
      </c>
      <c r="C11" s="1" t="s">
        <v>154</v>
      </c>
      <c r="D11" s="1" t="s">
        <v>155</v>
      </c>
      <c r="E11" s="1" t="s">
        <v>58</v>
      </c>
      <c r="F11" s="1" t="s">
        <v>132</v>
      </c>
      <c r="G11" s="1" t="s">
        <v>109</v>
      </c>
      <c r="H11" s="1" t="s">
        <v>110</v>
      </c>
      <c r="I11" s="1" t="s">
        <v>156</v>
      </c>
      <c r="J11" s="1" t="s">
        <v>112</v>
      </c>
      <c r="K11" s="1" t="s">
        <v>156</v>
      </c>
      <c r="L11" s="1" t="s">
        <v>156</v>
      </c>
      <c r="M11" s="1" t="s">
        <v>113</v>
      </c>
      <c r="N11" s="1" t="s">
        <v>113</v>
      </c>
      <c r="O11" s="1" t="s">
        <v>114</v>
      </c>
      <c r="P11" s="1" t="s">
        <v>115</v>
      </c>
      <c r="Q11" s="1" t="s">
        <v>157</v>
      </c>
      <c r="R11" s="1" t="s">
        <v>117</v>
      </c>
      <c r="S11" s="1" t="s">
        <v>118</v>
      </c>
      <c r="T11" s="1" t="s">
        <v>135</v>
      </c>
    </row>
    <row r="12" s="1" customFormat="1" spans="1:20">
      <c r="A12" s="3">
        <v>15589325446</v>
      </c>
      <c r="B12" s="1" t="s">
        <v>132</v>
      </c>
      <c r="C12" s="1" t="s">
        <v>158</v>
      </c>
      <c r="D12" s="1" t="s">
        <v>159</v>
      </c>
      <c r="E12" s="1" t="s">
        <v>61</v>
      </c>
      <c r="F12" s="1" t="s">
        <v>132</v>
      </c>
      <c r="G12" s="1" t="s">
        <v>109</v>
      </c>
      <c r="H12" s="1" t="s">
        <v>110</v>
      </c>
      <c r="I12" s="1" t="s">
        <v>160</v>
      </c>
      <c r="J12" s="1" t="s">
        <v>112</v>
      </c>
      <c r="K12" s="1" t="s">
        <v>160</v>
      </c>
      <c r="L12" s="1" t="s">
        <v>160</v>
      </c>
      <c r="M12" s="1" t="s">
        <v>113</v>
      </c>
      <c r="N12" s="1" t="s">
        <v>113</v>
      </c>
      <c r="O12" s="1" t="s">
        <v>114</v>
      </c>
      <c r="P12" s="1" t="s">
        <v>115</v>
      </c>
      <c r="Q12" s="1" t="s">
        <v>161</v>
      </c>
      <c r="R12" s="1" t="s">
        <v>117</v>
      </c>
      <c r="S12" s="1" t="s">
        <v>118</v>
      </c>
      <c r="T12" s="1" t="s">
        <v>162</v>
      </c>
    </row>
    <row r="13" s="1" customFormat="1" spans="1:20">
      <c r="A13" s="3">
        <v>15589395120</v>
      </c>
      <c r="B13" s="1" t="s">
        <v>132</v>
      </c>
      <c r="C13" s="1" t="s">
        <v>163</v>
      </c>
      <c r="D13" s="1" t="s">
        <v>148</v>
      </c>
      <c r="E13" s="1" t="s">
        <v>64</v>
      </c>
      <c r="F13" s="1" t="s">
        <v>132</v>
      </c>
      <c r="G13" s="1" t="s">
        <v>109</v>
      </c>
      <c r="H13" s="1" t="s">
        <v>110</v>
      </c>
      <c r="I13" s="1" t="s">
        <v>164</v>
      </c>
      <c r="J13" s="1" t="s">
        <v>112</v>
      </c>
      <c r="K13" s="1" t="s">
        <v>164</v>
      </c>
      <c r="L13" s="1" t="s">
        <v>164</v>
      </c>
      <c r="M13" s="1" t="s">
        <v>113</v>
      </c>
      <c r="N13" s="1" t="s">
        <v>113</v>
      </c>
      <c r="O13" s="1" t="s">
        <v>114</v>
      </c>
      <c r="P13" s="1" t="s">
        <v>115</v>
      </c>
      <c r="Q13" s="1" t="s">
        <v>165</v>
      </c>
      <c r="R13" s="1" t="s">
        <v>117</v>
      </c>
      <c r="S13" s="1" t="s">
        <v>118</v>
      </c>
      <c r="T13" s="1" t="s">
        <v>135</v>
      </c>
    </row>
    <row r="14" s="1" customFormat="1" spans="1:20">
      <c r="A14" s="3">
        <v>15590245560</v>
      </c>
      <c r="B14" s="1" t="s">
        <v>132</v>
      </c>
      <c r="C14" s="1" t="s">
        <v>166</v>
      </c>
      <c r="D14" s="1" t="s">
        <v>167</v>
      </c>
      <c r="E14" s="1" t="s">
        <v>67</v>
      </c>
      <c r="F14" s="1" t="s">
        <v>132</v>
      </c>
      <c r="G14" s="1" t="s">
        <v>109</v>
      </c>
      <c r="H14" s="1" t="s">
        <v>110</v>
      </c>
      <c r="I14" s="1" t="s">
        <v>168</v>
      </c>
      <c r="J14" s="1" t="s">
        <v>112</v>
      </c>
      <c r="K14" s="1" t="s">
        <v>168</v>
      </c>
      <c r="L14" s="1" t="s">
        <v>168</v>
      </c>
      <c r="M14" s="1" t="s">
        <v>113</v>
      </c>
      <c r="N14" s="1" t="s">
        <v>113</v>
      </c>
      <c r="O14" s="1" t="s">
        <v>114</v>
      </c>
      <c r="P14" s="1" t="s">
        <v>115</v>
      </c>
      <c r="Q14" s="1" t="s">
        <v>169</v>
      </c>
      <c r="R14" s="1" t="s">
        <v>117</v>
      </c>
      <c r="S14" s="1" t="s">
        <v>118</v>
      </c>
      <c r="T14" s="1" t="s">
        <v>119</v>
      </c>
    </row>
    <row r="15" s="1" customFormat="1" spans="1:20">
      <c r="A15" s="3">
        <v>15593607182</v>
      </c>
      <c r="B15" s="1" t="s">
        <v>132</v>
      </c>
      <c r="C15" s="1" t="s">
        <v>170</v>
      </c>
      <c r="D15" s="1" t="s">
        <v>171</v>
      </c>
      <c r="E15" s="1" t="s">
        <v>70</v>
      </c>
      <c r="F15" s="1" t="s">
        <v>132</v>
      </c>
      <c r="G15" s="1" t="s">
        <v>109</v>
      </c>
      <c r="H15" s="1" t="s">
        <v>110</v>
      </c>
      <c r="I15" s="1" t="s">
        <v>172</v>
      </c>
      <c r="J15" s="1" t="s">
        <v>112</v>
      </c>
      <c r="K15" s="1" t="s">
        <v>172</v>
      </c>
      <c r="L15" s="1" t="s">
        <v>172</v>
      </c>
      <c r="M15" s="1" t="s">
        <v>113</v>
      </c>
      <c r="N15" s="1" t="s">
        <v>113</v>
      </c>
      <c r="O15" s="1" t="s">
        <v>114</v>
      </c>
      <c r="P15" s="1" t="s">
        <v>115</v>
      </c>
      <c r="Q15" s="1" t="s">
        <v>173</v>
      </c>
      <c r="R15" s="1" t="s">
        <v>117</v>
      </c>
      <c r="S15" s="1" t="s">
        <v>118</v>
      </c>
      <c r="T15" s="1" t="s">
        <v>135</v>
      </c>
    </row>
    <row r="16" s="1" customFormat="1" spans="1:20">
      <c r="A16" s="3">
        <v>15594478618</v>
      </c>
      <c r="B16" s="1" t="s">
        <v>132</v>
      </c>
      <c r="C16" s="1" t="s">
        <v>174</v>
      </c>
      <c r="D16" s="1" t="s">
        <v>159</v>
      </c>
      <c r="E16" s="1" t="s">
        <v>71</v>
      </c>
      <c r="F16" s="1" t="s">
        <v>132</v>
      </c>
      <c r="G16" s="1" t="s">
        <v>109</v>
      </c>
      <c r="H16" s="1" t="s">
        <v>110</v>
      </c>
      <c r="I16" s="1" t="s">
        <v>175</v>
      </c>
      <c r="J16" s="1" t="s">
        <v>112</v>
      </c>
      <c r="K16" s="1" t="s">
        <v>175</v>
      </c>
      <c r="L16" s="1" t="s">
        <v>175</v>
      </c>
      <c r="M16" s="1" t="s">
        <v>113</v>
      </c>
      <c r="N16" s="1" t="s">
        <v>113</v>
      </c>
      <c r="O16" s="1" t="s">
        <v>114</v>
      </c>
      <c r="P16" s="1" t="s">
        <v>115</v>
      </c>
      <c r="Q16" s="1" t="s">
        <v>176</v>
      </c>
      <c r="R16" s="1" t="s">
        <v>117</v>
      </c>
      <c r="S16" s="1" t="s">
        <v>118</v>
      </c>
      <c r="T16" s="1" t="s">
        <v>162</v>
      </c>
    </row>
    <row r="17" s="1" customFormat="1" spans="1:20">
      <c r="A17" s="3">
        <v>15595028875</v>
      </c>
      <c r="B17" s="1" t="s">
        <v>132</v>
      </c>
      <c r="C17" s="1" t="s">
        <v>177</v>
      </c>
      <c r="D17" s="1" t="s">
        <v>148</v>
      </c>
      <c r="E17" s="1" t="s">
        <v>72</v>
      </c>
      <c r="F17" s="1" t="s">
        <v>132</v>
      </c>
      <c r="G17" s="1" t="s">
        <v>109</v>
      </c>
      <c r="H17" s="1" t="s">
        <v>110</v>
      </c>
      <c r="I17" s="1" t="s">
        <v>164</v>
      </c>
      <c r="J17" s="1" t="s">
        <v>112</v>
      </c>
      <c r="K17" s="1" t="s">
        <v>164</v>
      </c>
      <c r="L17" s="1" t="s">
        <v>164</v>
      </c>
      <c r="M17" s="1" t="s">
        <v>113</v>
      </c>
      <c r="N17" s="1" t="s">
        <v>113</v>
      </c>
      <c r="O17" s="1" t="s">
        <v>114</v>
      </c>
      <c r="P17" s="1" t="s">
        <v>115</v>
      </c>
      <c r="Q17" s="1" t="s">
        <v>178</v>
      </c>
      <c r="R17" s="1" t="s">
        <v>117</v>
      </c>
      <c r="S17" s="1" t="s">
        <v>118</v>
      </c>
      <c r="T17" s="1" t="s">
        <v>135</v>
      </c>
    </row>
    <row r="18" s="1" customFormat="1" spans="1:20">
      <c r="A18" s="3">
        <v>15595064584</v>
      </c>
      <c r="B18" s="1" t="s">
        <v>132</v>
      </c>
      <c r="C18" s="1" t="s">
        <v>179</v>
      </c>
      <c r="D18" s="1" t="s">
        <v>180</v>
      </c>
      <c r="E18" s="1" t="s">
        <v>75</v>
      </c>
      <c r="F18" s="1" t="s">
        <v>132</v>
      </c>
      <c r="G18" s="1" t="s">
        <v>109</v>
      </c>
      <c r="H18" s="1" t="s">
        <v>110</v>
      </c>
      <c r="I18" s="1" t="s">
        <v>181</v>
      </c>
      <c r="J18" s="1" t="s">
        <v>112</v>
      </c>
      <c r="K18" s="1" t="s">
        <v>181</v>
      </c>
      <c r="L18" s="1" t="s">
        <v>181</v>
      </c>
      <c r="M18" s="1" t="s">
        <v>113</v>
      </c>
      <c r="N18" s="1" t="s">
        <v>113</v>
      </c>
      <c r="O18" s="1" t="s">
        <v>114</v>
      </c>
      <c r="P18" s="1" t="s">
        <v>115</v>
      </c>
      <c r="Q18" s="1" t="s">
        <v>182</v>
      </c>
      <c r="R18" s="1" t="s">
        <v>117</v>
      </c>
      <c r="S18" s="1" t="s">
        <v>118</v>
      </c>
      <c r="T18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2021-07-07T01:48:03Z</dcterms:created>
  <dcterms:modified xsi:type="dcterms:W3CDTF">2021-07-07T02:00:48Z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D7BC05464EA24EB184446046C3BC4D16</vt:lpwstr>
  </property>
  <property fmtid="{D5CDD505-2E9C-101B-9397-08002B2CF9AE}" pid="3" name="KSOProductBuildVer">
    <vt:lpwstr>2052-11.1.0.10495</vt:lpwstr>
  </property>
</Properties>
</file>