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对账!$1:$11</definedName>
  </definedNames>
  <calcPr calcId="144525"/>
</workbook>
</file>

<file path=xl/sharedStrings.xml><?xml version="1.0" encoding="utf-8"?>
<sst xmlns="http://schemas.openxmlformats.org/spreadsheetml/2006/main" count="147" uniqueCount="87">
  <si>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</si>
  <si>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</si>
  <si>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</si>
  <si>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</si>
  <si>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</si>
  <si>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</si>
  <si>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</si>
  <si>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</si>
  <si>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</si>
  <si>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</si>
  <si>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</si>
  <si>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</si>
  <si>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</si>
  <si>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</si>
  <si>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</si>
  <si>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</si>
  <si>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</si>
  <si>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</si>
  <si>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</si>
  <si>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</si>
  <si>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</si>
  <si>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</si>
  <si>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</si>
  <si>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</si>
  <si>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</si>
  <si>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</si>
  <si>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</si>
  <si>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[太原]太原富力铂尔曼大酒店(28083747)</t>
  </si>
  <si>
    <t>豪华双床房&lt;双人入住&gt;&lt;内宾&gt;&lt;预付&gt;&lt;双早&gt;</t>
  </si>
  <si>
    <t>CNY</t>
  </si>
  <si>
    <t>黄成</t>
  </si>
  <si>
    <t>CA363210709CNY</t>
  </si>
  <si>
    <t>未提现</t>
  </si>
  <si>
    <t>携程开票</t>
  </si>
  <si>
    <t>[安顺]安顺豪生温泉度假酒店(77244103)</t>
  </si>
  <si>
    <t>清音双床房&lt;双人入住&gt;&lt;中宾&gt;&lt;双早&gt;</t>
  </si>
  <si>
    <t>王亮</t>
  </si>
  <si>
    <t>[贵阳]贵阳溪山里酒店(77243456)</t>
  </si>
  <si>
    <t>高级精致房&lt;双人入住&gt;&lt;中宾&gt;&lt;双早&gt;</t>
  </si>
  <si>
    <t>钱云开</t>
  </si>
  <si>
    <t>取消</t>
  </si>
  <si>
    <t>，</t>
  </si>
  <si>
    <t>A210709092624481</t>
  </si>
  <si>
    <t>A210709092731481</t>
  </si>
  <si>
    <t>CNY / HKD 当前参考汇率: 1.196553918</t>
  </si>
  <si>
    <t>总计：807.83 CNY/
966.61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</si>
  <si>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</si>
  <si>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</si>
  <si>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</si>
  <si>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</si>
  <si>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</si>
  <si>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</si>
  <si>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</si>
  <si>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</si>
  <si>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</si>
  <si>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</si>
  <si>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</si>
  <si>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</si>
  <si>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</si>
  <si>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</si>
  <si>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</si>
  <si>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</si>
  <si>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</si>
  <si>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2021-06-23</t>
  </si>
  <si>
    <t>2168491</t>
  </si>
  <si>
    <t>贵阳溪山里酒店</t>
  </si>
  <si>
    <t>2021-06-24</t>
  </si>
  <si>
    <t>退房日周结</t>
  </si>
  <si>
    <t>0.00</t>
  </si>
  <si>
    <t>RMB</t>
  </si>
  <si>
    <t>0</t>
  </si>
  <si>
    <t>携程国内直连(DD)</t>
  </si>
  <si>
    <t>2021-06-23 13:34:39</t>
  </si>
  <si>
    <t>否</t>
  </si>
  <si>
    <t>汇智国际旅游发展有限公司</t>
  </si>
  <si>
    <t>直采</t>
  </si>
  <si>
    <t>2021-06-22</t>
  </si>
  <si>
    <t>2167270</t>
  </si>
  <si>
    <t>安顺豪生温泉度假酒店</t>
  </si>
  <si>
    <t>376.00</t>
  </si>
  <si>
    <t>2021-06-22 17:48:02</t>
  </si>
  <si>
    <t>2021-06-17</t>
  </si>
  <si>
    <t>2160144</t>
  </si>
  <si>
    <t>太原富力铂尔曼大酒店</t>
  </si>
  <si>
    <t>431.83</t>
  </si>
  <si>
    <t>2021-06-17 12:28:41</t>
  </si>
  <si>
    <t>直连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</si>
</sst>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0.5"/>
      <color rgb="FF333333"/>
      <name val="Helvetica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1" fillId="11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17" borderId="5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13" fillId="15" borderId="2" applyNumberFormat="0" applyAlignment="0" applyProtection="0">
      <alignment vertical="center"/>
    </xf>
    <xf numFmtId="0" fontId="8" fillId="5" borderId="1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4" fillId="0" borderId="0" xfId="0" applyFo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3">
      <c r="A2" s="4">
        <v>15558238527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44370</v>
      </c>
      <c r="G2" s="5">
        <v>44371</v>
      </c>
      <c r="H2" s="4">
        <v>1</v>
      </c>
      <c r="I2" s="4">
        <v>1</v>
      </c>
      <c r="J2" s="4">
        <v>1</v>
      </c>
      <c r="K2" s="4" t="s">
        <v>29</v>
      </c>
      <c r="L2" s="4">
        <v>431.83</v>
      </c>
      <c r="M2" s="4">
        <v>431.83</v>
      </c>
      <c r="N2" s="4" t="s">
        <v>30</v>
      </c>
      <c r="O2" s="4" t="s">
        <v>31</v>
      </c>
      <c r="P2" s="4" t="s">
        <v>32</v>
      </c>
      <c r="Q2" s="4">
        <v>0</v>
      </c>
      <c r="R2" s="7">
        <v>44364</v>
      </c>
      <c r="S2" s="5">
        <v>44386</v>
      </c>
      <c r="T2" s="4" t="s">
        <v>33</v>
      </c>
      <c r="U2" s="4">
        <v>431.83</v>
      </c>
      <c r="V2" s="4">
        <v>0</v>
      </c>
      <c r="W2" s="4">
        <v>0</v>
      </c>
    </row>
    <row r="3" s="4" customFormat="1" spans="1:24">
      <c r="A3" s="4">
        <v>15598473918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44370</v>
      </c>
      <c r="G3" s="5">
        <v>44371</v>
      </c>
      <c r="H3" s="4">
        <v>1</v>
      </c>
      <c r="I3" s="4">
        <v>1</v>
      </c>
      <c r="J3" s="4">
        <v>1</v>
      </c>
      <c r="K3" s="4" t="s">
        <v>29</v>
      </c>
      <c r="L3" s="4">
        <v>376</v>
      </c>
      <c r="M3" s="4">
        <v>376</v>
      </c>
      <c r="N3" s="4" t="s">
        <v>36</v>
      </c>
      <c r="O3" s="4" t="s">
        <v>31</v>
      </c>
      <c r="P3" s="4" t="s">
        <v>32</v>
      </c>
      <c r="Q3" s="4">
        <v>0</v>
      </c>
      <c r="R3" s="7">
        <v>44369</v>
      </c>
      <c r="S3" s="5">
        <v>44386</v>
      </c>
      <c r="T3" s="4" t="s">
        <v>33</v>
      </c>
      <c r="U3" s="4">
        <v>376</v>
      </c>
      <c r="V3" s="4">
        <v>0</v>
      </c>
      <c r="W3" s="4">
        <v>0</v>
      </c>
      <c r="X3" s="4">
        <v>2167270</v>
      </c>
    </row>
    <row r="4" s="4" customFormat="1" spans="1:24">
      <c r="A4" s="4">
        <v>15605159337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44370</v>
      </c>
      <c r="G4" s="5">
        <v>44371</v>
      </c>
      <c r="H4" s="4">
        <v>1</v>
      </c>
      <c r="I4" s="4">
        <v>1</v>
      </c>
      <c r="J4" s="4">
        <v>1</v>
      </c>
      <c r="K4" s="4" t="s">
        <v>29</v>
      </c>
      <c r="L4" s="4">
        <v>418</v>
      </c>
      <c r="M4" s="4">
        <v>418</v>
      </c>
      <c r="N4" s="4" t="s">
        <v>39</v>
      </c>
      <c r="O4" s="4" t="s">
        <v>31</v>
      </c>
      <c r="P4" s="4" t="s">
        <v>32</v>
      </c>
      <c r="Q4" s="4">
        <v>0</v>
      </c>
      <c r="R4" s="7">
        <v>44370</v>
      </c>
      <c r="S4" s="5">
        <v>44386</v>
      </c>
      <c r="T4" s="4" t="s">
        <v>33</v>
      </c>
      <c r="U4" s="4">
        <v>418</v>
      </c>
      <c r="V4" s="4">
        <v>0</v>
      </c>
      <c r="W4" s="4">
        <v>0</v>
      </c>
      <c r="X4" s="4">
        <v>2168491</v>
      </c>
    </row>
    <row r="5" s="4" customFormat="1" spans="1:24">
      <c r="A5" s="4">
        <v>15605159337</v>
      </c>
      <c r="B5" s="4" t="s">
        <v>25</v>
      </c>
      <c r="C5" s="4" t="s">
        <v>40</v>
      </c>
      <c r="D5" s="4" t="s">
        <v>37</v>
      </c>
      <c r="E5" s="4" t="s">
        <v>38</v>
      </c>
      <c r="F5" s="5">
        <v>44370</v>
      </c>
      <c r="G5" s="5">
        <v>44371</v>
      </c>
      <c r="H5" s="4">
        <v>1</v>
      </c>
      <c r="I5" s="4">
        <v>1</v>
      </c>
      <c r="J5" s="4">
        <v>1</v>
      </c>
      <c r="K5" s="4" t="s">
        <v>29</v>
      </c>
      <c r="L5" s="4">
        <v>-418</v>
      </c>
      <c r="M5" s="4">
        <v>-418</v>
      </c>
      <c r="N5" s="4" t="s">
        <v>39</v>
      </c>
      <c r="O5" s="4" t="s">
        <v>31</v>
      </c>
      <c r="P5" s="4" t="s">
        <v>32</v>
      </c>
      <c r="Q5" s="4">
        <v>0</v>
      </c>
      <c r="R5" s="7">
        <v>44370</v>
      </c>
      <c r="S5" s="5">
        <v>44386</v>
      </c>
      <c r="T5" s="4" t="s">
        <v>33</v>
      </c>
      <c r="U5" s="4">
        <v>-418</v>
      </c>
      <c r="V5" s="4">
        <v>0</v>
      </c>
      <c r="W5" s="4">
        <v>0</v>
      </c>
      <c r="X5" s="4">
        <v>2168491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2"/>
  <sheetViews>
    <sheetView tabSelected="1" workbookViewId="0">
      <selection activeCell="E32" sqref="E32"/>
    </sheetView>
  </sheetViews>
  <sheetFormatPr defaultColWidth="9" defaultRowHeight="13.5"/>
  <cols>
    <col min="1" max="1" width="13.37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41</v>
      </c>
    </row>
    <row r="2" s="4" customFormat="1" spans="1:9">
      <c r="A2" s="4">
        <v>15558238527</v>
      </c>
      <c r="B2" s="5">
        <v>44370</v>
      </c>
      <c r="C2" s="5">
        <v>44371</v>
      </c>
      <c r="D2" s="4">
        <v>431.83</v>
      </c>
      <c r="E2" s="4" t="str">
        <f>VLOOKUP(A2,HOP!A:L,12,0)</f>
        <v>431.83</v>
      </c>
      <c r="F2" s="4" t="str">
        <f>VLOOKUP(A2,HOP!A:C,3,0)</f>
        <v>2160144</v>
      </c>
      <c r="G2" s="4">
        <f>D2-E2</f>
        <v>0</v>
      </c>
      <c r="H2" s="4" t="str">
        <f>$H$1&amp;F2</f>
        <v>，2160144</v>
      </c>
      <c r="I2" s="4" t="str">
        <f>VLOOKUP(A2,HOP!A:T,20,0)</f>
        <v>直连</v>
      </c>
    </row>
    <row r="3" s="4" customFormat="1" spans="1:9">
      <c r="A3" s="4">
        <v>15598473918</v>
      </c>
      <c r="B3" s="5">
        <v>44370</v>
      </c>
      <c r="C3" s="5">
        <v>44371</v>
      </c>
      <c r="D3" s="4">
        <v>376</v>
      </c>
      <c r="E3" s="4" t="str">
        <f>VLOOKUP(A3,HOP!A:L,12,0)</f>
        <v>376.00</v>
      </c>
      <c r="F3" s="4" t="str">
        <f>VLOOKUP(A3,HOP!A:C,3,0)</f>
        <v>2167270</v>
      </c>
      <c r="G3" s="4">
        <f>D3-E3</f>
        <v>0</v>
      </c>
      <c r="H3" s="4" t="str">
        <f>$H$1&amp;F3</f>
        <v>，2167270</v>
      </c>
      <c r="I3" s="4" t="str">
        <f>VLOOKUP(A3,HOP!A:T,20,0)</f>
        <v>直采</v>
      </c>
    </row>
    <row r="4" s="4" customFormat="1" hidden="1" spans="1:9">
      <c r="A4" s="4">
        <v>15605159337</v>
      </c>
      <c r="B4" s="5">
        <v>44370</v>
      </c>
      <c r="C4" s="5">
        <v>44371</v>
      </c>
      <c r="D4" s="4">
        <v>0</v>
      </c>
      <c r="E4" s="4" t="str">
        <f>VLOOKUP(A4,HOP!A:L,12,0)</f>
        <v>0.00</v>
      </c>
      <c r="F4" s="4" t="str">
        <f>VLOOKUP(A4,HOP!A:C,3,0)</f>
        <v>2168491</v>
      </c>
      <c r="G4" s="4">
        <f>D4-E4</f>
        <v>0</v>
      </c>
      <c r="H4" s="4" t="str">
        <f>$H$1&amp;F4</f>
        <v>，2168491</v>
      </c>
      <c r="I4" s="4" t="str">
        <f>VLOOKUP(A4,HOP!A:T,20,0)</f>
        <v>直采</v>
      </c>
    </row>
    <row r="6" spans="4:4">
      <c r="D6" s="4">
        <f>SUM(D2:D5)</f>
        <v>807.83</v>
      </c>
    </row>
    <row r="8" spans="1:1">
      <c r="A8" s="4" t="s">
        <v>42</v>
      </c>
    </row>
    <row r="9" spans="1:1">
      <c r="A9" s="4" t="s">
        <v>43</v>
      </c>
    </row>
    <row r="10" spans="1:1">
      <c r="A10" s="4" t="s">
        <v>44</v>
      </c>
    </row>
    <row r="11" spans="1:1">
      <c r="A11" s="4" t="s">
        <v>45</v>
      </c>
    </row>
    <row r="12" spans="2:2">
      <c r="B12" s="6"/>
    </row>
  </sheetData>
  <autoFilter ref="A1:XFD11">
    <filterColumn colId="3">
      <filters blank="1">
        <filter val="431.83"/>
        <filter val="807.83"/>
        <filter val="37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"/>
  <sheetViews>
    <sheetView workbookViewId="0">
      <selection activeCell="A2" sqref="A2:A104857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0">
      <c r="A1" s="2" t="s">
        <v>46</v>
      </c>
      <c r="B1" s="2" t="s">
        <v>47</v>
      </c>
      <c r="C1" s="2" t="s">
        <v>48</v>
      </c>
      <c r="D1" s="2" t="s">
        <v>49</v>
      </c>
      <c r="E1" s="2" t="s">
        <v>13</v>
      </c>
      <c r="F1" s="2" t="s">
        <v>5</v>
      </c>
      <c r="G1" s="2" t="s">
        <v>6</v>
      </c>
      <c r="H1" s="2" t="s">
        <v>50</v>
      </c>
      <c r="I1" s="2" t="s">
        <v>51</v>
      </c>
      <c r="J1" s="2" t="s">
        <v>52</v>
      </c>
      <c r="K1" s="2" t="s">
        <v>53</v>
      </c>
      <c r="L1" s="2" t="s">
        <v>54</v>
      </c>
      <c r="M1" s="2" t="s">
        <v>55</v>
      </c>
      <c r="N1" s="2" t="s">
        <v>56</v>
      </c>
      <c r="O1" s="2" t="s">
        <v>57</v>
      </c>
      <c r="P1" s="2" t="s">
        <v>58</v>
      </c>
      <c r="Q1" s="2" t="s">
        <v>59</v>
      </c>
      <c r="R1" s="2" t="s">
        <v>60</v>
      </c>
      <c r="S1" s="2" t="s">
        <v>61</v>
      </c>
      <c r="T1" s="2" t="s">
        <v>62</v>
      </c>
    </row>
    <row r="2" s="1" customFormat="1" spans="1:20">
      <c r="A2" s="3">
        <v>15605159337</v>
      </c>
      <c r="B2" s="1" t="s">
        <v>63</v>
      </c>
      <c r="C2" s="1" t="s">
        <v>64</v>
      </c>
      <c r="D2" s="1" t="s">
        <v>65</v>
      </c>
      <c r="E2" s="1" t="s">
        <v>39</v>
      </c>
      <c r="F2" s="1" t="s">
        <v>63</v>
      </c>
      <c r="G2" s="1" t="s">
        <v>66</v>
      </c>
      <c r="H2" s="1" t="s">
        <v>67</v>
      </c>
      <c r="I2" s="1" t="s">
        <v>68</v>
      </c>
      <c r="J2" s="1" t="s">
        <v>69</v>
      </c>
      <c r="K2" s="1" t="s">
        <v>68</v>
      </c>
      <c r="L2" s="1" t="s">
        <v>68</v>
      </c>
      <c r="M2" s="1" t="s">
        <v>70</v>
      </c>
      <c r="N2" s="1" t="s">
        <v>70</v>
      </c>
      <c r="O2" s="1" t="s">
        <v>68</v>
      </c>
      <c r="P2" s="1" t="s">
        <v>71</v>
      </c>
      <c r="Q2" s="1" t="s">
        <v>72</v>
      </c>
      <c r="R2" s="1" t="s">
        <v>73</v>
      </c>
      <c r="S2" s="1" t="s">
        <v>74</v>
      </c>
      <c r="T2" s="1" t="s">
        <v>75</v>
      </c>
    </row>
    <row r="3" s="1" customFormat="1" spans="1:20">
      <c r="A3" s="3">
        <v>15598473918</v>
      </c>
      <c r="B3" s="1" t="s">
        <v>76</v>
      </c>
      <c r="C3" s="1" t="s">
        <v>77</v>
      </c>
      <c r="D3" s="1" t="s">
        <v>78</v>
      </c>
      <c r="E3" s="1" t="s">
        <v>36</v>
      </c>
      <c r="F3" s="1" t="s">
        <v>63</v>
      </c>
      <c r="G3" s="1" t="s">
        <v>66</v>
      </c>
      <c r="H3" s="1" t="s">
        <v>67</v>
      </c>
      <c r="I3" s="1" t="s">
        <v>79</v>
      </c>
      <c r="J3" s="1" t="s">
        <v>69</v>
      </c>
      <c r="K3" s="1" t="s">
        <v>79</v>
      </c>
      <c r="L3" s="1" t="s">
        <v>79</v>
      </c>
      <c r="M3" s="1" t="s">
        <v>70</v>
      </c>
      <c r="N3" s="1" t="s">
        <v>70</v>
      </c>
      <c r="O3" s="1" t="s">
        <v>68</v>
      </c>
      <c r="P3" s="1" t="s">
        <v>71</v>
      </c>
      <c r="Q3" s="1" t="s">
        <v>80</v>
      </c>
      <c r="R3" s="1" t="s">
        <v>73</v>
      </c>
      <c r="S3" s="1" t="s">
        <v>74</v>
      </c>
      <c r="T3" s="1" t="s">
        <v>75</v>
      </c>
    </row>
    <row r="4" s="1" customFormat="1" spans="1:20">
      <c r="A4" s="3">
        <v>15558238527</v>
      </c>
      <c r="B4" s="1" t="s">
        <v>81</v>
      </c>
      <c r="C4" s="1" t="s">
        <v>82</v>
      </c>
      <c r="D4" s="1" t="s">
        <v>83</v>
      </c>
      <c r="E4" s="1" t="s">
        <v>30</v>
      </c>
      <c r="F4" s="1" t="s">
        <v>63</v>
      </c>
      <c r="G4" s="1" t="s">
        <v>66</v>
      </c>
      <c r="H4" s="1" t="s">
        <v>67</v>
      </c>
      <c r="I4" s="1" t="s">
        <v>84</v>
      </c>
      <c r="J4" s="1" t="s">
        <v>69</v>
      </c>
      <c r="K4" s="1" t="s">
        <v>84</v>
      </c>
      <c r="L4" s="1" t="s">
        <v>84</v>
      </c>
      <c r="M4" s="1" t="s">
        <v>70</v>
      </c>
      <c r="N4" s="1" t="s">
        <v>70</v>
      </c>
      <c r="O4" s="1" t="s">
        <v>68</v>
      </c>
      <c r="P4" s="1" t="s">
        <v>71</v>
      </c>
      <c r="Q4" s="1" t="s">
        <v>85</v>
      </c>
      <c r="R4" s="1" t="s">
        <v>73</v>
      </c>
      <c r="S4" s="1" t="s">
        <v>74</v>
      </c>
      <c r="T4" s="1" t="s">
        <v>86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2021-07-09T01:20:16Z</dcterms:created>
  <dcterms:modified xsi:type="dcterms:W3CDTF">2021-07-09T01:28:28Z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CC083A52C5C0456981D7A6FEEEBBBE59</vt:lpwstr>
  </property>
  <property fmtid="{D5CDD505-2E9C-101B-9397-08002B2CF9AE}" pid="3" name="KSOProductBuildVer">
    <vt:lpwstr>2052-11.1.0.10502</vt:lpwstr>
  </property>
</Properties>
</file>