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</definedName>
  </definedNames>
  <calcPr calcId="144525"/>
</workbook>
</file>

<file path=xl/sharedStrings.xml><?xml version="1.0" encoding="utf-8"?>
<sst xmlns="http://schemas.openxmlformats.org/spreadsheetml/2006/main" count="904" uniqueCount="281">
  <si>
    <t>去哪儿网酒店预付对账单</t>
  </si>
  <si>
    <t>供应商名称：</t>
  </si>
  <si>
    <t>港丰国际</t>
  </si>
  <si>
    <t>结算周期：</t>
  </si>
  <si>
    <t>2021-07-05至2021-07-11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</si>
  <si>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</si>
  <si>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</si>
  <si>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</si>
  <si>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</si>
  <si>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</si>
  <si>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</si>
  <si>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</si>
  <si>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</si>
  <si>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</si>
  <si>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</si>
  <si>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</si>
  <si>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</si>
  <si>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</si>
  <si>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</si>
  <si>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</si>
  <si>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¥19,557.00</t>
  </si>
  <si>
    <t>¥1,902.00</t>
  </si>
  <si>
    <t>¥1,460.00</t>
  </si>
  <si>
    <t>¥16,195.00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</si>
  <si>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</si>
  <si>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</si>
  <si>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</si>
  <si>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</si>
  <si>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</si>
  <si>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</si>
  <si>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</si>
  <si>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</si>
  <si>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</si>
  <si>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</si>
  <si>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</si>
  <si>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</si>
  <si>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</si>
  <si>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</si>
  <si>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</si>
  <si>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</si>
  <si>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</si>
  <si>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</si>
  <si>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</si>
  <si>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</si>
  <si>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</si>
  <si>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</si>
  <si>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</si>
  <si>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</si>
  <si>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</si>
  <si>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</si>
  <si>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</si>
  <si>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</si>
  <si>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</si>
  <si>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</si>
  <si>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</si>
  <si>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</si>
  <si>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</si>
  <si>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</si>
  <si>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</si>
  <si>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</si>
  <si>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</si>
  <si>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</si>
  <si>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</si>
  <si>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</si>
  <si>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</si>
  <si>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</si>
  <si>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</si>
  <si>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</si>
  <si>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</si>
  <si>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</si>
  <si>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702683131365</t>
  </si>
  <si>
    <t>2183622</t>
  </si>
  <si>
    <t>酒店预付</t>
  </si>
  <si>
    <t>否</t>
  </si>
  <si>
    <t>普通</t>
  </si>
  <si>
    <t>179513999</t>
  </si>
  <si>
    <t>迪拜克里克喜来登酒店</t>
  </si>
  <si>
    <t>1619975</t>
  </si>
  <si>
    <t>GE/FENGLING</t>
  </si>
  <si>
    <t>2021-07-04</t>
  </si>
  <si>
    <t>2021-07-05</t>
  </si>
  <si>
    <t>¥415.00</t>
  </si>
  <si>
    <t>¥31.00</t>
  </si>
  <si>
    <t>¥384.00</t>
  </si>
  <si>
    <t>Deluxe Room, Guest room, 2 Twin/Single Bed(s), City view</t>
  </si>
  <si>
    <t>WEBSITE</t>
  </si>
  <si>
    <t>702683880477</t>
  </si>
  <si>
    <t>2183006</t>
  </si>
  <si>
    <t>158591372</t>
  </si>
  <si>
    <t>铂尔曼度假巴黎埃菲尔铁塔酒店</t>
  </si>
  <si>
    <t>WENWEN/QIU|DAOPENG/SONG</t>
  </si>
  <si>
    <t>¥1,738.00</t>
  </si>
  <si>
    <t>¥129.00</t>
  </si>
  <si>
    <t>¥1,609.00</t>
  </si>
  <si>
    <t>Classic Room, 1 King Size Bed, Garden View, Balcony</t>
  </si>
  <si>
    <t>702684549020</t>
  </si>
  <si>
    <t>2183811</t>
  </si>
  <si>
    <t>221904998</t>
  </si>
  <si>
    <t>澳门银河酒店</t>
  </si>
  <si>
    <t>ZHOU/YINI|MA/ZHEHONG</t>
  </si>
  <si>
    <t>2021-07-06</t>
  </si>
  <si>
    <t>2021-07-07</t>
  </si>
  <si>
    <t>¥980.00</t>
  </si>
  <si>
    <t>¥106.00</t>
  </si>
  <si>
    <t>¥874.00</t>
  </si>
  <si>
    <t>Deluxe City Twin</t>
  </si>
  <si>
    <t>702686543384</t>
  </si>
  <si>
    <t>2187170</t>
  </si>
  <si>
    <t>221905052</t>
  </si>
  <si>
    <t>澳门凯旋门酒店</t>
  </si>
  <si>
    <t>DUAN/WENBO</t>
  </si>
  <si>
    <t>2021-07-08</t>
  </si>
  <si>
    <t>¥711.00</t>
  </si>
  <si>
    <t>¥77.00</t>
  </si>
  <si>
    <t>¥634.00</t>
  </si>
  <si>
    <t>premier king-size room</t>
  </si>
  <si>
    <t>702677916982</t>
  </si>
  <si>
    <t>2175386</t>
  </si>
  <si>
    <t>158576432</t>
  </si>
  <si>
    <t>巴西诺大酒店</t>
  </si>
  <si>
    <t>FU/JIA|TAN/JIARUI|WANG/YINENG|XU/WEIQI</t>
  </si>
  <si>
    <t>2021-06-28</t>
  </si>
  <si>
    <t>¥2,296.00</t>
  </si>
  <si>
    <t>¥184.00</t>
  </si>
  <si>
    <t>¥2,112.00</t>
  </si>
  <si>
    <t>Double Room</t>
  </si>
  <si>
    <t>702687128372</t>
  </si>
  <si>
    <t>2187908</t>
  </si>
  <si>
    <t>187118612</t>
  </si>
  <si>
    <t>星霖罗拉酒店</t>
  </si>
  <si>
    <t>FAN/sijie</t>
  </si>
  <si>
    <t>2021-07-09</t>
  </si>
  <si>
    <t>¥181.00</t>
  </si>
  <si>
    <t>¥18.00</t>
  </si>
  <si>
    <t>¥163.00</t>
  </si>
  <si>
    <t>Deluxe Room</t>
  </si>
  <si>
    <t>702683526809</t>
  </si>
  <si>
    <t>2183015</t>
  </si>
  <si>
    <t>179442794</t>
  </si>
  <si>
    <t>洛杉矶大道喜来登酒店</t>
  </si>
  <si>
    <t>LU/WENDI|WANG/ZHENHAO</t>
  </si>
  <si>
    <t>¥1,730.00</t>
  </si>
  <si>
    <t>¥130.00</t>
  </si>
  <si>
    <t>¥1,600.00</t>
  </si>
  <si>
    <t>Traditional Room, Guest room, 1 King</t>
  </si>
  <si>
    <t>702649290528</t>
  </si>
  <si>
    <t>2138946</t>
  </si>
  <si>
    <t>158550872</t>
  </si>
  <si>
    <t>洛杉矶国际机场索内斯塔酒店</t>
  </si>
  <si>
    <t>CHEN/XU</t>
  </si>
  <si>
    <t>2021-05-31</t>
  </si>
  <si>
    <t>¥796.00</t>
  </si>
  <si>
    <t>¥53.00</t>
  </si>
  <si>
    <t>¥743.00</t>
  </si>
  <si>
    <t>Deluxe King</t>
  </si>
  <si>
    <t>702685667792</t>
  </si>
  <si>
    <t>2185544</t>
  </si>
  <si>
    <t>815946283</t>
  </si>
  <si>
    <t>澳门竹湾精品酒店</t>
  </si>
  <si>
    <t>HUANG/ZIWEN|TAN/XIANGPING</t>
  </si>
  <si>
    <t>2021-07-10</t>
  </si>
  <si>
    <t>¥323.00</t>
  </si>
  <si>
    <t>¥25.00</t>
  </si>
  <si>
    <t>¥298.00</t>
  </si>
  <si>
    <t>standard twin bed room</t>
  </si>
  <si>
    <t>702689851154</t>
  </si>
  <si>
    <t>2190869</t>
  </si>
  <si>
    <t>221941157</t>
  </si>
  <si>
    <t>澳门威尼斯人</t>
  </si>
  <si>
    <t>REN/XINXIN|LU/XIAOQI</t>
  </si>
  <si>
    <t>2021-07-26</t>
  </si>
  <si>
    <t>2021-07-28</t>
  </si>
  <si>
    <t>Famiglia Suite</t>
  </si>
  <si>
    <t>702684676101</t>
  </si>
  <si>
    <t>2184464</t>
  </si>
  <si>
    <t>WANG/XIAOLE|LOU/JIAQI</t>
  </si>
  <si>
    <t>¥1,952.00</t>
  </si>
  <si>
    <t>¥186.00</t>
  </si>
  <si>
    <t>¥1,766.00</t>
  </si>
  <si>
    <t>deluxe twin room with creek view</t>
  </si>
  <si>
    <t>702688539313</t>
  </si>
  <si>
    <t>2189587</t>
  </si>
  <si>
    <t>158559575</t>
  </si>
  <si>
    <t>迪拜 JW 万豪侯爵酒店</t>
  </si>
  <si>
    <t>DMITRIEVA/LOLITA</t>
  </si>
  <si>
    <t>¥1,111.00</t>
  </si>
  <si>
    <t>¥102.00</t>
  </si>
  <si>
    <t>¥1,009.00</t>
  </si>
  <si>
    <t>Deluxe Corner King Bed Suite</t>
  </si>
  <si>
    <t>702688732893</t>
  </si>
  <si>
    <t>2190007</t>
  </si>
  <si>
    <t>¥462.00</t>
  </si>
  <si>
    <t>¥43.00</t>
  </si>
  <si>
    <t>¥419.00</t>
  </si>
  <si>
    <t>702680980356</t>
  </si>
  <si>
    <t>2180259</t>
  </si>
  <si>
    <t>WANG/YAN|YUE/PAN</t>
  </si>
  <si>
    <t>2021-07-01</t>
  </si>
  <si>
    <t>2021-07-11</t>
  </si>
  <si>
    <t>¥4,960.00</t>
  </si>
  <si>
    <t>¥376.00</t>
  </si>
  <si>
    <t>¥4,584.00</t>
  </si>
  <si>
    <t>合计</t>
  </si>
  <si>
    <t/>
  </si>
  <si>
    <t>¥17,655.00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</si>
  <si>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</si>
  <si>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</si>
  <si>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</si>
  <si>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</si>
  <si>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</si>
  <si>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</si>
  <si>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</si>
  <si>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</si>
  <si>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</si>
  <si>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A210713143422481</t>
  </si>
  <si>
    <t>A210713143443481</t>
  </si>
  <si>
    <r>
      <t>总计：</t>
    </r>
    <r>
      <rPr>
        <sz val="10"/>
        <rFont val="Arial"/>
        <charset val="134"/>
      </rPr>
      <t>16195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</si>
  <si>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</si>
  <si>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</si>
  <si>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</si>
  <si>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</si>
  <si>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</si>
  <si>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</si>
  <si>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</si>
  <si>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</si>
  <si>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</si>
  <si>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</si>
  <si>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</si>
  <si>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</si>
  <si>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</si>
  <si>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</si>
  <si>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</si>
  <si>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</si>
  <si>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洛杉矶国际机场皇冠假日酒店</t>
  </si>
  <si>
    <t>CHEN XU</t>
  </si>
  <si>
    <t>退房日周结</t>
  </si>
  <si>
    <t>743.00</t>
  </si>
  <si>
    <t>RMB</t>
  </si>
  <si>
    <t>0</t>
  </si>
  <si>
    <t>0.00</t>
  </si>
  <si>
    <t>去哪儿直连</t>
  </si>
  <si>
    <t>2021-05-31 11:24:08</t>
  </si>
  <si>
    <t>汇智国际旅游发展有限公司</t>
  </si>
  <si>
    <t>直连</t>
  </si>
  <si>
    <t>FU JIA,TAN JIARUI,WANG YINENG,XU WEIQI</t>
  </si>
  <si>
    <t>2112.00</t>
  </si>
  <si>
    <t>2021-06-28 07:35:36</t>
  </si>
  <si>
    <t>WANG YAN,YUE PAN</t>
  </si>
  <si>
    <t>4584.00</t>
  </si>
  <si>
    <t>2021-07-01 23:06:00</t>
  </si>
  <si>
    <t>WENWEN QIU,DAOPENG SONG</t>
  </si>
  <si>
    <t>1609.00</t>
  </si>
  <si>
    <t>2021-07-04 04:48:04</t>
  </si>
  <si>
    <t>LU WENDI,WANG ZHENHAO</t>
  </si>
  <si>
    <t>1600.00</t>
  </si>
  <si>
    <t>2021-07-04 06:27:48</t>
  </si>
  <si>
    <t>迪拜河喜来登大酒店</t>
  </si>
  <si>
    <t>GE FENGLING</t>
  </si>
  <si>
    <t>384.00</t>
  </si>
  <si>
    <t>2021-07-04 20:40:37</t>
  </si>
  <si>
    <t>ZHOU YINI,MA ZHEHONG</t>
  </si>
  <si>
    <t>874.00</t>
  </si>
  <si>
    <t>2021-07-05 09:36:38</t>
  </si>
  <si>
    <t>直采</t>
  </si>
  <si>
    <t>WANG XIAOLE,LOU JIAQI</t>
  </si>
  <si>
    <t>1766.00</t>
  </si>
  <si>
    <t>2021-07-05 18:46:30</t>
  </si>
  <si>
    <t>HUANG ZIWEN,TAN XIANGPING</t>
  </si>
  <si>
    <t>298.00</t>
  </si>
  <si>
    <t>2021-07-06 18:13:09</t>
  </si>
  <si>
    <t>ZHAO LIAORAN</t>
  </si>
  <si>
    <t>634.00</t>
  </si>
  <si>
    <t>2021-07-07 22:10:20</t>
  </si>
  <si>
    <t>FAN sijie</t>
  </si>
  <si>
    <t>163.00</t>
  </si>
  <si>
    <t>2021-07-08 15:00:11</t>
  </si>
  <si>
    <t>DMITRIEVA LOLITA</t>
  </si>
  <si>
    <t>1009.00</t>
  </si>
  <si>
    <t>2021-07-09 14:34:21</t>
  </si>
  <si>
    <t>419.00</t>
  </si>
  <si>
    <t>2021-07-09 18:27:29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</si>
</sst>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9" borderId="12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6" fillId="14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14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95</v>
      </c>
      <c r="B4" s="6" t="s">
        <v>96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80</v>
      </c>
      <c r="O4" s="7" t="s">
        <v>100</v>
      </c>
      <c r="P4" s="7" t="s">
        <v>101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108</v>
      </c>
      <c r="H5" s="7" t="s">
        <v>109</v>
      </c>
      <c r="I5" s="7" t="s">
        <v>77</v>
      </c>
      <c r="J5" s="7" t="s">
        <v>2</v>
      </c>
      <c r="K5" s="7" t="s">
        <v>110</v>
      </c>
      <c r="L5" s="7">
        <v>1</v>
      </c>
      <c r="M5" s="7">
        <v>1</v>
      </c>
      <c r="N5" s="7" t="s">
        <v>101</v>
      </c>
      <c r="O5" s="7" t="s">
        <v>101</v>
      </c>
      <c r="P5" s="7" t="s">
        <v>111</v>
      </c>
      <c r="Q5" s="7"/>
      <c r="R5" s="11" t="s">
        <v>112</v>
      </c>
      <c r="S5" s="12" t="s">
        <v>19</v>
      </c>
      <c r="T5" s="7"/>
      <c r="U5" s="11" t="s">
        <v>19</v>
      </c>
      <c r="V5" s="11" t="s">
        <v>112</v>
      </c>
      <c r="W5" s="12" t="s">
        <v>113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116</v>
      </c>
      <c r="B6" s="6" t="s">
        <v>117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118</v>
      </c>
      <c r="H6" s="7" t="s">
        <v>119</v>
      </c>
      <c r="I6" s="7" t="s">
        <v>77</v>
      </c>
      <c r="J6" s="7" t="s">
        <v>2</v>
      </c>
      <c r="K6" s="7" t="s">
        <v>120</v>
      </c>
      <c r="L6" s="7">
        <v>2</v>
      </c>
      <c r="M6" s="7">
        <v>2</v>
      </c>
      <c r="N6" s="7" t="s">
        <v>121</v>
      </c>
      <c r="O6" s="7" t="s">
        <v>100</v>
      </c>
      <c r="P6" s="7" t="s">
        <v>111</v>
      </c>
      <c r="Q6" s="7"/>
      <c r="R6" s="11" t="s">
        <v>122</v>
      </c>
      <c r="S6" s="12" t="s">
        <v>19</v>
      </c>
      <c r="T6" s="7"/>
      <c r="U6" s="11" t="s">
        <v>19</v>
      </c>
      <c r="V6" s="11" t="s">
        <v>122</v>
      </c>
      <c r="W6" s="12" t="s">
        <v>123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126</v>
      </c>
      <c r="B7" s="6" t="s">
        <v>127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128</v>
      </c>
      <c r="H7" s="7" t="s">
        <v>129</v>
      </c>
      <c r="I7" s="7" t="s">
        <v>77</v>
      </c>
      <c r="J7" s="7" t="s">
        <v>2</v>
      </c>
      <c r="K7" s="7" t="s">
        <v>130</v>
      </c>
      <c r="L7" s="7">
        <v>1</v>
      </c>
      <c r="M7" s="7">
        <v>1</v>
      </c>
      <c r="N7" s="7" t="s">
        <v>111</v>
      </c>
      <c r="O7" s="7" t="s">
        <v>111</v>
      </c>
      <c r="P7" s="7" t="s">
        <v>131</v>
      </c>
      <c r="Q7" s="7"/>
      <c r="R7" s="11" t="s">
        <v>132</v>
      </c>
      <c r="S7" s="12" t="s">
        <v>19</v>
      </c>
      <c r="T7" s="7"/>
      <c r="U7" s="11" t="s">
        <v>19</v>
      </c>
      <c r="V7" s="11" t="s">
        <v>132</v>
      </c>
      <c r="W7" s="12" t="s">
        <v>133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134</v>
      </c>
      <c r="AD7" t="s">
        <v>6</v>
      </c>
      <c r="AE7" t="s">
        <v>135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136</v>
      </c>
      <c r="B8" s="6" t="s">
        <v>137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138</v>
      </c>
      <c r="H8" s="7" t="s">
        <v>139</v>
      </c>
      <c r="I8" s="7" t="s">
        <v>77</v>
      </c>
      <c r="J8" s="7" t="s">
        <v>2</v>
      </c>
      <c r="K8" s="7" t="s">
        <v>140</v>
      </c>
      <c r="L8" s="7">
        <v>1</v>
      </c>
      <c r="M8" s="7">
        <v>2</v>
      </c>
      <c r="N8" s="7" t="s">
        <v>79</v>
      </c>
      <c r="O8" s="7" t="s">
        <v>101</v>
      </c>
      <c r="P8" s="7" t="s">
        <v>131</v>
      </c>
      <c r="Q8" s="7"/>
      <c r="R8" s="11" t="s">
        <v>141</v>
      </c>
      <c r="S8" s="12" t="s">
        <v>19</v>
      </c>
      <c r="T8" s="7"/>
      <c r="U8" s="11" t="s">
        <v>19</v>
      </c>
      <c r="V8" s="11" t="s">
        <v>141</v>
      </c>
      <c r="W8" s="12" t="s">
        <v>142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143</v>
      </c>
      <c r="AD8" t="s">
        <v>6</v>
      </c>
      <c r="AE8" t="s">
        <v>144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145</v>
      </c>
      <c r="B9" s="6" t="s">
        <v>146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147</v>
      </c>
      <c r="H9" s="7" t="s">
        <v>148</v>
      </c>
      <c r="I9" s="7" t="s">
        <v>77</v>
      </c>
      <c r="J9" s="7" t="s">
        <v>2</v>
      </c>
      <c r="K9" s="7" t="s">
        <v>149</v>
      </c>
      <c r="L9" s="7">
        <v>1</v>
      </c>
      <c r="M9" s="7">
        <v>1</v>
      </c>
      <c r="N9" s="7" t="s">
        <v>150</v>
      </c>
      <c r="O9" s="7" t="s">
        <v>111</v>
      </c>
      <c r="P9" s="7" t="s">
        <v>131</v>
      </c>
      <c r="Q9" s="7"/>
      <c r="R9" s="11" t="s">
        <v>151</v>
      </c>
      <c r="S9" s="12" t="s">
        <v>19</v>
      </c>
      <c r="T9" s="7"/>
      <c r="U9" s="11" t="s">
        <v>19</v>
      </c>
      <c r="V9" s="11" t="s">
        <v>151</v>
      </c>
      <c r="W9" s="12" t="s">
        <v>152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153</v>
      </c>
      <c r="AD9" t="s">
        <v>6</v>
      </c>
      <c r="AE9" t="s">
        <v>154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155</v>
      </c>
      <c r="B10" s="6" t="s">
        <v>156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157</v>
      </c>
      <c r="H10" s="7" t="s">
        <v>158</v>
      </c>
      <c r="I10" s="7" t="s">
        <v>77</v>
      </c>
      <c r="J10" s="7" t="s">
        <v>2</v>
      </c>
      <c r="K10" s="7" t="s">
        <v>159</v>
      </c>
      <c r="L10" s="7">
        <v>1</v>
      </c>
      <c r="M10" s="7">
        <v>1</v>
      </c>
      <c r="N10" s="7" t="s">
        <v>100</v>
      </c>
      <c r="O10" s="7" t="s">
        <v>131</v>
      </c>
      <c r="P10" s="7" t="s">
        <v>160</v>
      </c>
      <c r="Q10" s="7"/>
      <c r="R10" s="11" t="s">
        <v>161</v>
      </c>
      <c r="S10" s="12" t="s">
        <v>19</v>
      </c>
      <c r="T10" s="7"/>
      <c r="U10" s="11" t="s">
        <v>19</v>
      </c>
      <c r="V10" s="11" t="s">
        <v>161</v>
      </c>
      <c r="W10" s="12" t="s">
        <v>162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163</v>
      </c>
      <c r="AD10" t="s">
        <v>6</v>
      </c>
      <c r="AE10" t="s">
        <v>164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165</v>
      </c>
      <c r="B11" s="6" t="s">
        <v>166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167</v>
      </c>
      <c r="H11" s="7" t="s">
        <v>168</v>
      </c>
      <c r="I11" s="7" t="s">
        <v>77</v>
      </c>
      <c r="J11" s="7" t="s">
        <v>2</v>
      </c>
      <c r="K11" s="7" t="s">
        <v>169</v>
      </c>
      <c r="L11" s="7">
        <v>1</v>
      </c>
      <c r="M11" s="7">
        <v>2</v>
      </c>
      <c r="N11" s="7" t="s">
        <v>160</v>
      </c>
      <c r="O11" s="7" t="s">
        <v>170</v>
      </c>
      <c r="P11" s="7" t="s">
        <v>171</v>
      </c>
      <c r="Q11" s="7"/>
      <c r="R11" s="11" t="s">
        <v>21</v>
      </c>
      <c r="S11" s="12" t="s">
        <v>21</v>
      </c>
      <c r="T11" s="7"/>
      <c r="U11" s="11" t="s">
        <v>19</v>
      </c>
      <c r="V11" s="11" t="s">
        <v>19</v>
      </c>
      <c r="W11" s="12" t="s">
        <v>19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19</v>
      </c>
      <c r="AD11" t="s">
        <v>6</v>
      </c>
      <c r="AE11" t="s">
        <v>172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173</v>
      </c>
      <c r="B12" s="6" t="s">
        <v>174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75</v>
      </c>
      <c r="H12" s="7" t="s">
        <v>76</v>
      </c>
      <c r="I12" s="7" t="s">
        <v>77</v>
      </c>
      <c r="J12" s="7" t="s">
        <v>2</v>
      </c>
      <c r="K12" s="7" t="s">
        <v>175</v>
      </c>
      <c r="L12" s="7">
        <v>1</v>
      </c>
      <c r="M12" s="7">
        <v>4</v>
      </c>
      <c r="N12" s="7" t="s">
        <v>80</v>
      </c>
      <c r="O12" s="7" t="s">
        <v>100</v>
      </c>
      <c r="P12" s="7" t="s">
        <v>160</v>
      </c>
      <c r="Q12" s="7"/>
      <c r="R12" s="11" t="s">
        <v>176</v>
      </c>
      <c r="S12" s="12" t="s">
        <v>19</v>
      </c>
      <c r="T12" s="7"/>
      <c r="U12" s="11" t="s">
        <v>19</v>
      </c>
      <c r="V12" s="11" t="s">
        <v>176</v>
      </c>
      <c r="W12" s="12" t="s">
        <v>177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178</v>
      </c>
      <c r="AD12" t="s">
        <v>6</v>
      </c>
      <c r="AE12" t="s">
        <v>179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180</v>
      </c>
      <c r="B13" s="6" t="s">
        <v>181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182</v>
      </c>
      <c r="H13" s="7" t="s">
        <v>183</v>
      </c>
      <c r="I13" s="7" t="s">
        <v>77</v>
      </c>
      <c r="J13" s="7" t="s">
        <v>2</v>
      </c>
      <c r="K13" s="7" t="s">
        <v>184</v>
      </c>
      <c r="L13" s="7">
        <v>1</v>
      </c>
      <c r="M13" s="7">
        <v>1</v>
      </c>
      <c r="N13" s="7" t="s">
        <v>131</v>
      </c>
      <c r="O13" s="7" t="s">
        <v>131</v>
      </c>
      <c r="P13" s="7" t="s">
        <v>160</v>
      </c>
      <c r="Q13" s="7"/>
      <c r="R13" s="11" t="s">
        <v>185</v>
      </c>
      <c r="S13" s="12" t="s">
        <v>19</v>
      </c>
      <c r="T13" s="7"/>
      <c r="U13" s="11" t="s">
        <v>19</v>
      </c>
      <c r="V13" s="11" t="s">
        <v>185</v>
      </c>
      <c r="W13" s="12" t="s">
        <v>186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187</v>
      </c>
      <c r="AD13" t="s">
        <v>6</v>
      </c>
      <c r="AE13" t="s">
        <v>188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189</v>
      </c>
      <c r="B14" s="6" t="s">
        <v>190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75</v>
      </c>
      <c r="H14" s="7" t="s">
        <v>76</v>
      </c>
      <c r="I14" s="7" t="s">
        <v>77</v>
      </c>
      <c r="J14" s="7" t="s">
        <v>2</v>
      </c>
      <c r="K14" s="7" t="s">
        <v>78</v>
      </c>
      <c r="L14" s="7">
        <v>1</v>
      </c>
      <c r="M14" s="7">
        <v>1</v>
      </c>
      <c r="N14" s="7" t="s">
        <v>131</v>
      </c>
      <c r="O14" s="7" t="s">
        <v>131</v>
      </c>
      <c r="P14" s="7" t="s">
        <v>160</v>
      </c>
      <c r="Q14" s="7"/>
      <c r="R14" s="11" t="s">
        <v>191</v>
      </c>
      <c r="S14" s="12" t="s">
        <v>19</v>
      </c>
      <c r="T14" s="7"/>
      <c r="U14" s="11" t="s">
        <v>19</v>
      </c>
      <c r="V14" s="11" t="s">
        <v>191</v>
      </c>
      <c r="W14" s="12" t="s">
        <v>192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193</v>
      </c>
      <c r="AD14" t="s">
        <v>6</v>
      </c>
      <c r="AE14" t="s">
        <v>179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194</v>
      </c>
      <c r="B15" s="6" t="s">
        <v>195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118</v>
      </c>
      <c r="H15" s="7" t="s">
        <v>119</v>
      </c>
      <c r="I15" s="7" t="s">
        <v>77</v>
      </c>
      <c r="J15" s="7" t="s">
        <v>2</v>
      </c>
      <c r="K15" s="7" t="s">
        <v>196</v>
      </c>
      <c r="L15" s="7">
        <v>2</v>
      </c>
      <c r="M15" s="7">
        <v>4</v>
      </c>
      <c r="N15" s="7" t="s">
        <v>197</v>
      </c>
      <c r="O15" s="7" t="s">
        <v>101</v>
      </c>
      <c r="P15" s="7" t="s">
        <v>198</v>
      </c>
      <c r="Q15" s="7"/>
      <c r="R15" s="11" t="s">
        <v>199</v>
      </c>
      <c r="S15" s="12" t="s">
        <v>19</v>
      </c>
      <c r="T15" s="7"/>
      <c r="U15" s="11" t="s">
        <v>19</v>
      </c>
      <c r="V15" s="11" t="s">
        <v>199</v>
      </c>
      <c r="W15" s="12" t="s">
        <v>200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201</v>
      </c>
      <c r="AD15" t="s">
        <v>6</v>
      </c>
      <c r="AE15" t="s">
        <v>125</v>
      </c>
      <c r="AF15" t="s">
        <v>85</v>
      </c>
      <c r="AG15" t="s">
        <v>73</v>
      </c>
      <c r="AH15" t="s">
        <v>19</v>
      </c>
    </row>
    <row r="16" customHeight="1" spans="1:32">
      <c r="A16" s="10" t="s">
        <v>202</v>
      </c>
      <c r="B16" s="10"/>
      <c r="C16" s="10" t="s">
        <v>203</v>
      </c>
      <c r="D16" s="10"/>
      <c r="E16" s="10"/>
      <c r="F16" s="10"/>
      <c r="G16" s="10" t="s">
        <v>203</v>
      </c>
      <c r="H16" s="10" t="s">
        <v>203</v>
      </c>
      <c r="I16" s="10" t="s">
        <v>203</v>
      </c>
      <c r="J16" s="10" t="s">
        <v>203</v>
      </c>
      <c r="K16" s="10" t="s">
        <v>203</v>
      </c>
      <c r="L16" s="10" t="s">
        <v>203</v>
      </c>
      <c r="M16" s="10" t="s">
        <v>203</v>
      </c>
      <c r="N16" s="10" t="s">
        <v>203</v>
      </c>
      <c r="O16" s="10" t="s">
        <v>203</v>
      </c>
      <c r="P16" s="10" t="s">
        <v>203</v>
      </c>
      <c r="Q16" s="10"/>
      <c r="R16" s="13" t="s">
        <v>20</v>
      </c>
      <c r="S16" s="13" t="s">
        <v>21</v>
      </c>
      <c r="T16" s="10" t="s">
        <v>203</v>
      </c>
      <c r="U16" s="13"/>
      <c r="V16" s="13" t="s">
        <v>204</v>
      </c>
      <c r="W16" s="13" t="s">
        <v>22</v>
      </c>
      <c r="X16" s="13"/>
      <c r="Y16" s="13"/>
      <c r="Z16" s="13"/>
      <c r="AA16" s="10"/>
      <c r="AB16" s="13"/>
      <c r="AC16" s="10"/>
      <c r="AD16" s="10" t="s">
        <v>203</v>
      </c>
      <c r="AE16" s="10"/>
      <c r="AF1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205</v>
      </c>
      <c r="B1" s="4" t="s">
        <v>206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207</v>
      </c>
      <c r="H1" s="4" t="s">
        <v>208</v>
      </c>
      <c r="I1" s="4" t="s">
        <v>13</v>
      </c>
      <c r="J1" s="4" t="s">
        <v>17</v>
      </c>
      <c r="K1" s="4" t="s">
        <v>18</v>
      </c>
      <c r="L1" s="9" t="s">
        <v>209</v>
      </c>
      <c r="M1" s="4" t="s">
        <v>210</v>
      </c>
      <c r="N1" s="4" t="s">
        <v>211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212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D31" sqref="D30:D3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213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384</v>
      </c>
      <c r="E2" t="str">
        <f>VLOOKUP(A2,HOP!A:L,12,0)</f>
        <v>384.00</v>
      </c>
      <c r="F2" t="str">
        <f>VLOOKUP(A2,HOP!A:C,3,0)</f>
        <v>2183622</v>
      </c>
      <c r="G2">
        <f>D2-E2</f>
        <v>0</v>
      </c>
      <c r="H2" t="str">
        <f>$H$1&amp;F2</f>
        <v>，2183622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1609</v>
      </c>
      <c r="E3" t="str">
        <f>VLOOKUP(A3,HOP!A:L,12,0)</f>
        <v>1609.00</v>
      </c>
      <c r="F3" t="str">
        <f>VLOOKUP(A3,HOP!A:C,3,0)</f>
        <v>2183006</v>
      </c>
      <c r="G3">
        <f t="shared" ref="G3:G15" si="0">D3-E3</f>
        <v>0</v>
      </c>
      <c r="H3" t="str">
        <f t="shared" ref="H3:H15" si="1">$H$1&amp;F3</f>
        <v>，2183006</v>
      </c>
      <c r="I3" t="str">
        <f>VLOOKUP(A3,HOP!A:T,20,0)</f>
        <v>直连</v>
      </c>
    </row>
    <row r="4" ht="14.25" customHeight="1" spans="1:9">
      <c r="A4" s="6" t="s">
        <v>95</v>
      </c>
      <c r="B4" s="7" t="s">
        <v>100</v>
      </c>
      <c r="C4" s="7" t="s">
        <v>101</v>
      </c>
      <c r="D4" s="3">
        <v>874</v>
      </c>
      <c r="E4" t="str">
        <f>VLOOKUP(A4,HOP!A:L,12,0)</f>
        <v>874.00</v>
      </c>
      <c r="F4" t="str">
        <f>VLOOKUP(A4,HOP!A:C,3,0)</f>
        <v>2183811</v>
      </c>
      <c r="G4">
        <f t="shared" si="0"/>
        <v>0</v>
      </c>
      <c r="H4" t="str">
        <f t="shared" si="1"/>
        <v>，2183811</v>
      </c>
      <c r="I4" t="str">
        <f>VLOOKUP(A4,HOP!A:T,20,0)</f>
        <v>直采</v>
      </c>
    </row>
    <row r="5" ht="14.25" customHeight="1" spans="1:9">
      <c r="A5" s="6" t="s">
        <v>106</v>
      </c>
      <c r="B5" s="7" t="s">
        <v>101</v>
      </c>
      <c r="C5" s="7" t="s">
        <v>111</v>
      </c>
      <c r="D5" s="3">
        <v>634</v>
      </c>
      <c r="E5" t="str">
        <f>VLOOKUP(A5,HOP!A:L,12,0)</f>
        <v>634.00</v>
      </c>
      <c r="F5" t="str">
        <f>VLOOKUP(A5,HOP!A:C,3,0)</f>
        <v>2187170</v>
      </c>
      <c r="G5">
        <f t="shared" si="0"/>
        <v>0</v>
      </c>
      <c r="H5" t="str">
        <f t="shared" si="1"/>
        <v>，2187170</v>
      </c>
      <c r="I5" t="str">
        <f>VLOOKUP(A5,HOP!A:T,20,0)</f>
        <v>直采</v>
      </c>
    </row>
    <row r="6" ht="14.25" customHeight="1" spans="1:9">
      <c r="A6" s="6" t="s">
        <v>116</v>
      </c>
      <c r="B6" s="7" t="s">
        <v>100</v>
      </c>
      <c r="C6" s="7" t="s">
        <v>111</v>
      </c>
      <c r="D6" s="3">
        <v>2112</v>
      </c>
      <c r="E6" t="str">
        <f>VLOOKUP(A6,HOP!A:L,12,0)</f>
        <v>2112.00</v>
      </c>
      <c r="F6" t="str">
        <f>VLOOKUP(A6,HOP!A:C,3,0)</f>
        <v>2175386</v>
      </c>
      <c r="G6">
        <f t="shared" si="0"/>
        <v>0</v>
      </c>
      <c r="H6" t="str">
        <f t="shared" si="1"/>
        <v>，2175386</v>
      </c>
      <c r="I6" t="str">
        <f>VLOOKUP(A6,HOP!A:T,20,0)</f>
        <v>直连</v>
      </c>
    </row>
    <row r="7" ht="14.25" customHeight="1" spans="1:9">
      <c r="A7" s="6" t="s">
        <v>126</v>
      </c>
      <c r="B7" s="7" t="s">
        <v>111</v>
      </c>
      <c r="C7" s="7" t="s">
        <v>131</v>
      </c>
      <c r="D7" s="3">
        <v>163</v>
      </c>
      <c r="E7" t="str">
        <f>VLOOKUP(A7,HOP!A:L,12,0)</f>
        <v>163.00</v>
      </c>
      <c r="F7" t="str">
        <f>VLOOKUP(A7,HOP!A:C,3,0)</f>
        <v>2187908</v>
      </c>
      <c r="G7">
        <f t="shared" si="0"/>
        <v>0</v>
      </c>
      <c r="H7" t="str">
        <f t="shared" si="1"/>
        <v>，2187908</v>
      </c>
      <c r="I7" t="str">
        <f>VLOOKUP(A7,HOP!A:T,20,0)</f>
        <v>直连</v>
      </c>
    </row>
    <row r="8" ht="14.25" customHeight="1" spans="1:9">
      <c r="A8" s="6" t="s">
        <v>136</v>
      </c>
      <c r="B8" s="7" t="s">
        <v>101</v>
      </c>
      <c r="C8" s="7" t="s">
        <v>131</v>
      </c>
      <c r="D8" s="3">
        <v>1600</v>
      </c>
      <c r="E8" t="str">
        <f>VLOOKUP(A8,HOP!A:L,12,0)</f>
        <v>1600.00</v>
      </c>
      <c r="F8" t="str">
        <f>VLOOKUP(A8,HOP!A:C,3,0)</f>
        <v>2183015</v>
      </c>
      <c r="G8">
        <f t="shared" si="0"/>
        <v>0</v>
      </c>
      <c r="H8" t="str">
        <f t="shared" si="1"/>
        <v>，2183015</v>
      </c>
      <c r="I8" t="str">
        <f>VLOOKUP(A8,HOP!A:T,20,0)</f>
        <v>直连</v>
      </c>
    </row>
    <row r="9" ht="14.25" customHeight="1" spans="1:9">
      <c r="A9" s="6" t="s">
        <v>145</v>
      </c>
      <c r="B9" s="7" t="s">
        <v>111</v>
      </c>
      <c r="C9" s="7" t="s">
        <v>131</v>
      </c>
      <c r="D9" s="3">
        <v>743</v>
      </c>
      <c r="E9" t="str">
        <f>VLOOKUP(A9,HOP!A:L,12,0)</f>
        <v>743.00</v>
      </c>
      <c r="F9" t="str">
        <f>VLOOKUP(A9,HOP!A:C,3,0)</f>
        <v>2138946</v>
      </c>
      <c r="G9">
        <f t="shared" si="0"/>
        <v>0</v>
      </c>
      <c r="H9" t="str">
        <f t="shared" si="1"/>
        <v>，2138946</v>
      </c>
      <c r="I9" t="str">
        <f>VLOOKUP(A9,HOP!A:T,20,0)</f>
        <v>直连</v>
      </c>
    </row>
    <row r="10" ht="14.25" customHeight="1" spans="1:9">
      <c r="A10" s="6" t="s">
        <v>155</v>
      </c>
      <c r="B10" s="7" t="s">
        <v>131</v>
      </c>
      <c r="C10" s="7" t="s">
        <v>160</v>
      </c>
      <c r="D10" s="3">
        <v>298</v>
      </c>
      <c r="E10" t="str">
        <f>VLOOKUP(A10,HOP!A:L,12,0)</f>
        <v>298.00</v>
      </c>
      <c r="F10" t="str">
        <f>VLOOKUP(A10,HOP!A:C,3,0)</f>
        <v>2185544</v>
      </c>
      <c r="G10">
        <f t="shared" si="0"/>
        <v>0</v>
      </c>
      <c r="H10" t="str">
        <f t="shared" si="1"/>
        <v>，2185544</v>
      </c>
      <c r="I10" t="str">
        <f>VLOOKUP(A10,HOP!A:T,20,0)</f>
        <v>直连</v>
      </c>
    </row>
    <row r="11" ht="14.25" hidden="1" customHeight="1" spans="1:9">
      <c r="A11" s="6" t="s">
        <v>165</v>
      </c>
      <c r="B11" s="7" t="s">
        <v>170</v>
      </c>
      <c r="C11" s="7" t="s">
        <v>171</v>
      </c>
      <c r="D11" s="3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VLOOKUP(A11,HOP!A:T,20,0)</f>
        <v>#N/A</v>
      </c>
    </row>
    <row r="12" ht="14.25" customHeight="1" spans="1:9">
      <c r="A12" s="6" t="s">
        <v>173</v>
      </c>
      <c r="B12" s="7" t="s">
        <v>100</v>
      </c>
      <c r="C12" s="7" t="s">
        <v>160</v>
      </c>
      <c r="D12" s="3">
        <v>1766</v>
      </c>
      <c r="E12" t="str">
        <f>VLOOKUP(A12,HOP!A:L,12,0)</f>
        <v>1766.00</v>
      </c>
      <c r="F12" t="str">
        <f>VLOOKUP(A12,HOP!A:C,3,0)</f>
        <v>2184464</v>
      </c>
      <c r="G12">
        <f t="shared" si="0"/>
        <v>0</v>
      </c>
      <c r="H12" t="str">
        <f t="shared" si="1"/>
        <v>，2184464</v>
      </c>
      <c r="I12" t="str">
        <f>VLOOKUP(A12,HOP!A:T,20,0)</f>
        <v>直连</v>
      </c>
    </row>
    <row r="13" ht="14.25" customHeight="1" spans="1:9">
      <c r="A13" s="6" t="s">
        <v>180</v>
      </c>
      <c r="B13" s="7" t="s">
        <v>131</v>
      </c>
      <c r="C13" s="7" t="s">
        <v>160</v>
      </c>
      <c r="D13" s="3">
        <v>1009</v>
      </c>
      <c r="E13" t="str">
        <f>VLOOKUP(A13,HOP!A:L,12,0)</f>
        <v>1009.00</v>
      </c>
      <c r="F13" t="str">
        <f>VLOOKUP(A13,HOP!A:C,3,0)</f>
        <v>2189587</v>
      </c>
      <c r="G13">
        <f t="shared" si="0"/>
        <v>0</v>
      </c>
      <c r="H13" t="str">
        <f t="shared" si="1"/>
        <v>，2189587</v>
      </c>
      <c r="I13" t="str">
        <f>VLOOKUP(A13,HOP!A:T,20,0)</f>
        <v>直连</v>
      </c>
    </row>
    <row r="14" ht="14.25" customHeight="1" spans="1:9">
      <c r="A14" s="6" t="s">
        <v>189</v>
      </c>
      <c r="B14" s="7" t="s">
        <v>131</v>
      </c>
      <c r="C14" s="7" t="s">
        <v>160</v>
      </c>
      <c r="D14" s="3">
        <v>419</v>
      </c>
      <c r="E14" t="str">
        <f>VLOOKUP(A14,HOP!A:L,12,0)</f>
        <v>419.00</v>
      </c>
      <c r="F14" t="str">
        <f>VLOOKUP(A14,HOP!A:C,3,0)</f>
        <v>2190007</v>
      </c>
      <c r="G14">
        <f t="shared" si="0"/>
        <v>0</v>
      </c>
      <c r="H14" t="str">
        <f t="shared" si="1"/>
        <v>，2190007</v>
      </c>
      <c r="I14" t="str">
        <f>VLOOKUP(A14,HOP!A:T,20,0)</f>
        <v>直连</v>
      </c>
    </row>
    <row r="15" ht="14.25" customHeight="1" spans="1:9">
      <c r="A15" s="6" t="s">
        <v>194</v>
      </c>
      <c r="B15" s="7" t="s">
        <v>101</v>
      </c>
      <c r="C15" s="7" t="s">
        <v>198</v>
      </c>
      <c r="D15" s="3">
        <v>4584</v>
      </c>
      <c r="E15" t="str">
        <f>VLOOKUP(A15,HOP!A:L,12,0)</f>
        <v>4584.00</v>
      </c>
      <c r="F15" t="str">
        <f>VLOOKUP(A15,HOP!A:C,3,0)</f>
        <v>2180259</v>
      </c>
      <c r="G15">
        <f t="shared" si="0"/>
        <v>0</v>
      </c>
      <c r="H15" t="str">
        <f t="shared" si="1"/>
        <v>，2180259</v>
      </c>
      <c r="I15" t="str">
        <f>VLOOKUP(A15,HOP!A:T,20,0)</f>
        <v>直连</v>
      </c>
    </row>
    <row r="17" spans="4:4">
      <c r="D17" s="3">
        <f>SUM(D2:D16)</f>
        <v>16195</v>
      </c>
    </row>
    <row r="18" ht="14.25" spans="4:4">
      <c r="D18" s="8" t="s">
        <v>23</v>
      </c>
    </row>
    <row r="22" spans="1:1">
      <c r="A22" t="s">
        <v>214</v>
      </c>
    </row>
    <row r="23" spans="1:1">
      <c r="A23" t="s">
        <v>215</v>
      </c>
    </row>
    <row r="24" spans="1:1">
      <c r="A24" s="5" t="s">
        <v>216</v>
      </c>
    </row>
  </sheetData>
  <autoFilter ref="A1:I15">
    <filterColumn colId="3">
      <filters>
        <filter val="163.00"/>
        <filter val="298.00"/>
        <filter val="384.00"/>
        <filter val="419.00"/>
        <filter val="634.00"/>
        <filter val="743.00"/>
        <filter val="874.00"/>
        <filter val="1,009.00"/>
        <filter val="2,112.00"/>
        <filter val="4,584.00"/>
        <filter val="1,600.00"/>
        <filter val="1,609.00"/>
        <filter val="1,766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217</v>
      </c>
      <c r="B1" s="2" t="s">
        <v>218</v>
      </c>
      <c r="C1" s="2" t="s">
        <v>219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220</v>
      </c>
      <c r="I1" s="2" t="s">
        <v>221</v>
      </c>
      <c r="J1" s="2" t="s">
        <v>222</v>
      </c>
      <c r="K1" s="2" t="s">
        <v>223</v>
      </c>
      <c r="L1" s="2" t="s">
        <v>224</v>
      </c>
      <c r="M1" s="2" t="s">
        <v>225</v>
      </c>
      <c r="N1" s="2" t="s">
        <v>226</v>
      </c>
      <c r="O1" s="2" t="s">
        <v>227</v>
      </c>
      <c r="P1" s="2" t="s">
        <v>228</v>
      </c>
      <c r="Q1" s="2" t="s">
        <v>229</v>
      </c>
      <c r="R1" s="2" t="s">
        <v>230</v>
      </c>
      <c r="S1" s="2" t="s">
        <v>231</v>
      </c>
      <c r="T1" s="2" t="s">
        <v>232</v>
      </c>
    </row>
    <row r="2" s="1" customFormat="1" spans="1:20">
      <c r="A2" s="1" t="s">
        <v>145</v>
      </c>
      <c r="B2" s="1" t="s">
        <v>150</v>
      </c>
      <c r="C2" s="1" t="s">
        <v>146</v>
      </c>
      <c r="D2" s="1" t="s">
        <v>233</v>
      </c>
      <c r="E2" s="1" t="s">
        <v>234</v>
      </c>
      <c r="F2" s="1" t="s">
        <v>111</v>
      </c>
      <c r="G2" s="1" t="s">
        <v>131</v>
      </c>
      <c r="H2" s="1" t="s">
        <v>235</v>
      </c>
      <c r="I2" s="1" t="s">
        <v>236</v>
      </c>
      <c r="J2" s="1" t="s">
        <v>237</v>
      </c>
      <c r="K2" s="1" t="s">
        <v>236</v>
      </c>
      <c r="L2" s="1" t="s">
        <v>236</v>
      </c>
      <c r="M2" s="1" t="s">
        <v>238</v>
      </c>
      <c r="N2" s="1" t="s">
        <v>238</v>
      </c>
      <c r="O2" s="1" t="s">
        <v>239</v>
      </c>
      <c r="P2" s="1" t="s">
        <v>240</v>
      </c>
      <c r="Q2" s="1" t="s">
        <v>241</v>
      </c>
      <c r="R2" s="1" t="s">
        <v>73</v>
      </c>
      <c r="S2" s="1" t="s">
        <v>242</v>
      </c>
      <c r="T2" s="1" t="s">
        <v>243</v>
      </c>
    </row>
    <row r="3" s="1" customFormat="1" spans="1:20">
      <c r="A3" s="1" t="s">
        <v>116</v>
      </c>
      <c r="B3" s="1" t="s">
        <v>121</v>
      </c>
      <c r="C3" s="1" t="s">
        <v>117</v>
      </c>
      <c r="D3" s="1" t="s">
        <v>119</v>
      </c>
      <c r="E3" s="1" t="s">
        <v>244</v>
      </c>
      <c r="F3" s="1" t="s">
        <v>100</v>
      </c>
      <c r="G3" s="1" t="s">
        <v>111</v>
      </c>
      <c r="H3" s="1" t="s">
        <v>235</v>
      </c>
      <c r="I3" s="1" t="s">
        <v>245</v>
      </c>
      <c r="J3" s="1" t="s">
        <v>237</v>
      </c>
      <c r="K3" s="1" t="s">
        <v>245</v>
      </c>
      <c r="L3" s="1" t="s">
        <v>245</v>
      </c>
      <c r="M3" s="1" t="s">
        <v>238</v>
      </c>
      <c r="N3" s="1" t="s">
        <v>238</v>
      </c>
      <c r="O3" s="1" t="s">
        <v>239</v>
      </c>
      <c r="P3" s="1" t="s">
        <v>240</v>
      </c>
      <c r="Q3" s="1" t="s">
        <v>246</v>
      </c>
      <c r="R3" s="1" t="s">
        <v>73</v>
      </c>
      <c r="S3" s="1" t="s">
        <v>242</v>
      </c>
      <c r="T3" s="1" t="s">
        <v>243</v>
      </c>
    </row>
    <row r="4" s="1" customFormat="1" spans="1:20">
      <c r="A4" s="1" t="s">
        <v>194</v>
      </c>
      <c r="B4" s="1" t="s">
        <v>197</v>
      </c>
      <c r="C4" s="1" t="s">
        <v>195</v>
      </c>
      <c r="D4" s="1" t="s">
        <v>119</v>
      </c>
      <c r="E4" s="1" t="s">
        <v>247</v>
      </c>
      <c r="F4" s="1" t="s">
        <v>101</v>
      </c>
      <c r="G4" s="1" t="s">
        <v>198</v>
      </c>
      <c r="H4" s="1" t="s">
        <v>235</v>
      </c>
      <c r="I4" s="1" t="s">
        <v>248</v>
      </c>
      <c r="J4" s="1" t="s">
        <v>237</v>
      </c>
      <c r="K4" s="1" t="s">
        <v>248</v>
      </c>
      <c r="L4" s="1" t="s">
        <v>248</v>
      </c>
      <c r="M4" s="1" t="s">
        <v>238</v>
      </c>
      <c r="N4" s="1" t="s">
        <v>238</v>
      </c>
      <c r="O4" s="1" t="s">
        <v>239</v>
      </c>
      <c r="P4" s="1" t="s">
        <v>240</v>
      </c>
      <c r="Q4" s="1" t="s">
        <v>249</v>
      </c>
      <c r="R4" s="1" t="s">
        <v>73</v>
      </c>
      <c r="S4" s="1" t="s">
        <v>242</v>
      </c>
      <c r="T4" s="1" t="s">
        <v>243</v>
      </c>
    </row>
    <row r="5" s="1" customFormat="1" spans="1:20">
      <c r="A5" s="1" t="s">
        <v>86</v>
      </c>
      <c r="B5" s="1" t="s">
        <v>79</v>
      </c>
      <c r="C5" s="1" t="s">
        <v>87</v>
      </c>
      <c r="D5" s="1" t="s">
        <v>89</v>
      </c>
      <c r="E5" s="1" t="s">
        <v>250</v>
      </c>
      <c r="F5" s="1" t="s">
        <v>79</v>
      </c>
      <c r="G5" s="1" t="s">
        <v>80</v>
      </c>
      <c r="H5" s="1" t="s">
        <v>235</v>
      </c>
      <c r="I5" s="1" t="s">
        <v>251</v>
      </c>
      <c r="J5" s="1" t="s">
        <v>237</v>
      </c>
      <c r="K5" s="1" t="s">
        <v>251</v>
      </c>
      <c r="L5" s="1" t="s">
        <v>251</v>
      </c>
      <c r="M5" s="1" t="s">
        <v>238</v>
      </c>
      <c r="N5" s="1" t="s">
        <v>238</v>
      </c>
      <c r="O5" s="1" t="s">
        <v>239</v>
      </c>
      <c r="P5" s="1" t="s">
        <v>240</v>
      </c>
      <c r="Q5" s="1" t="s">
        <v>252</v>
      </c>
      <c r="R5" s="1" t="s">
        <v>73</v>
      </c>
      <c r="S5" s="1" t="s">
        <v>242</v>
      </c>
      <c r="T5" s="1" t="s">
        <v>243</v>
      </c>
    </row>
    <row r="6" s="1" customFormat="1" spans="1:20">
      <c r="A6" s="1" t="s">
        <v>136</v>
      </c>
      <c r="B6" s="1" t="s">
        <v>79</v>
      </c>
      <c r="C6" s="1" t="s">
        <v>137</v>
      </c>
      <c r="D6" s="1" t="s">
        <v>139</v>
      </c>
      <c r="E6" s="1" t="s">
        <v>253</v>
      </c>
      <c r="F6" s="1" t="s">
        <v>101</v>
      </c>
      <c r="G6" s="1" t="s">
        <v>131</v>
      </c>
      <c r="H6" s="1" t="s">
        <v>235</v>
      </c>
      <c r="I6" s="1" t="s">
        <v>254</v>
      </c>
      <c r="J6" s="1" t="s">
        <v>237</v>
      </c>
      <c r="K6" s="1" t="s">
        <v>254</v>
      </c>
      <c r="L6" s="1" t="s">
        <v>254</v>
      </c>
      <c r="M6" s="1" t="s">
        <v>238</v>
      </c>
      <c r="N6" s="1" t="s">
        <v>238</v>
      </c>
      <c r="O6" s="1" t="s">
        <v>239</v>
      </c>
      <c r="P6" s="1" t="s">
        <v>240</v>
      </c>
      <c r="Q6" s="1" t="s">
        <v>255</v>
      </c>
      <c r="R6" s="1" t="s">
        <v>73</v>
      </c>
      <c r="S6" s="1" t="s">
        <v>242</v>
      </c>
      <c r="T6" s="1" t="s">
        <v>243</v>
      </c>
    </row>
    <row r="7" s="1" customFormat="1" spans="1:20">
      <c r="A7" s="1" t="s">
        <v>70</v>
      </c>
      <c r="B7" s="1" t="s">
        <v>79</v>
      </c>
      <c r="C7" s="1" t="s">
        <v>71</v>
      </c>
      <c r="D7" s="1" t="s">
        <v>256</v>
      </c>
      <c r="E7" s="1" t="s">
        <v>257</v>
      </c>
      <c r="F7" s="1" t="s">
        <v>79</v>
      </c>
      <c r="G7" s="1" t="s">
        <v>80</v>
      </c>
      <c r="H7" s="1" t="s">
        <v>235</v>
      </c>
      <c r="I7" s="1" t="s">
        <v>258</v>
      </c>
      <c r="J7" s="1" t="s">
        <v>237</v>
      </c>
      <c r="K7" s="1" t="s">
        <v>258</v>
      </c>
      <c r="L7" s="1" t="s">
        <v>258</v>
      </c>
      <c r="M7" s="1" t="s">
        <v>238</v>
      </c>
      <c r="N7" s="1" t="s">
        <v>238</v>
      </c>
      <c r="O7" s="1" t="s">
        <v>239</v>
      </c>
      <c r="P7" s="1" t="s">
        <v>240</v>
      </c>
      <c r="Q7" s="1" t="s">
        <v>259</v>
      </c>
      <c r="R7" s="1" t="s">
        <v>73</v>
      </c>
      <c r="S7" s="1" t="s">
        <v>242</v>
      </c>
      <c r="T7" s="1" t="s">
        <v>243</v>
      </c>
    </row>
    <row r="8" s="1" customFormat="1" spans="1:20">
      <c r="A8" s="1" t="s">
        <v>95</v>
      </c>
      <c r="B8" s="1" t="s">
        <v>80</v>
      </c>
      <c r="C8" s="1" t="s">
        <v>96</v>
      </c>
      <c r="D8" s="1" t="s">
        <v>98</v>
      </c>
      <c r="E8" s="1" t="s">
        <v>260</v>
      </c>
      <c r="F8" s="1" t="s">
        <v>100</v>
      </c>
      <c r="G8" s="1" t="s">
        <v>101</v>
      </c>
      <c r="H8" s="1" t="s">
        <v>235</v>
      </c>
      <c r="I8" s="1" t="s">
        <v>261</v>
      </c>
      <c r="J8" s="1" t="s">
        <v>237</v>
      </c>
      <c r="K8" s="1" t="s">
        <v>261</v>
      </c>
      <c r="L8" s="1" t="s">
        <v>261</v>
      </c>
      <c r="M8" s="1" t="s">
        <v>238</v>
      </c>
      <c r="N8" s="1" t="s">
        <v>238</v>
      </c>
      <c r="O8" s="1" t="s">
        <v>239</v>
      </c>
      <c r="P8" s="1" t="s">
        <v>240</v>
      </c>
      <c r="Q8" s="1" t="s">
        <v>262</v>
      </c>
      <c r="R8" s="1" t="s">
        <v>73</v>
      </c>
      <c r="S8" s="1" t="s">
        <v>242</v>
      </c>
      <c r="T8" s="1" t="s">
        <v>263</v>
      </c>
    </row>
    <row r="9" s="1" customFormat="1" spans="1:20">
      <c r="A9" s="1" t="s">
        <v>173</v>
      </c>
      <c r="B9" s="1" t="s">
        <v>80</v>
      </c>
      <c r="C9" s="1" t="s">
        <v>174</v>
      </c>
      <c r="D9" s="1" t="s">
        <v>256</v>
      </c>
      <c r="E9" s="1" t="s">
        <v>264</v>
      </c>
      <c r="F9" s="1" t="s">
        <v>100</v>
      </c>
      <c r="G9" s="1" t="s">
        <v>160</v>
      </c>
      <c r="H9" s="1" t="s">
        <v>235</v>
      </c>
      <c r="I9" s="1" t="s">
        <v>265</v>
      </c>
      <c r="J9" s="1" t="s">
        <v>237</v>
      </c>
      <c r="K9" s="1" t="s">
        <v>265</v>
      </c>
      <c r="L9" s="1" t="s">
        <v>265</v>
      </c>
      <c r="M9" s="1" t="s">
        <v>238</v>
      </c>
      <c r="N9" s="1" t="s">
        <v>238</v>
      </c>
      <c r="O9" s="1" t="s">
        <v>239</v>
      </c>
      <c r="P9" s="1" t="s">
        <v>240</v>
      </c>
      <c r="Q9" s="1" t="s">
        <v>266</v>
      </c>
      <c r="R9" s="1" t="s">
        <v>73</v>
      </c>
      <c r="S9" s="1" t="s">
        <v>242</v>
      </c>
      <c r="T9" s="1" t="s">
        <v>243</v>
      </c>
    </row>
    <row r="10" s="1" customFormat="1" spans="1:20">
      <c r="A10" s="1" t="s">
        <v>155</v>
      </c>
      <c r="B10" s="1" t="s">
        <v>100</v>
      </c>
      <c r="C10" s="1" t="s">
        <v>156</v>
      </c>
      <c r="D10" s="1" t="s">
        <v>158</v>
      </c>
      <c r="E10" s="1" t="s">
        <v>267</v>
      </c>
      <c r="F10" s="1" t="s">
        <v>131</v>
      </c>
      <c r="G10" s="1" t="s">
        <v>160</v>
      </c>
      <c r="H10" s="1" t="s">
        <v>235</v>
      </c>
      <c r="I10" s="1" t="s">
        <v>268</v>
      </c>
      <c r="J10" s="1" t="s">
        <v>237</v>
      </c>
      <c r="K10" s="1" t="s">
        <v>268</v>
      </c>
      <c r="L10" s="1" t="s">
        <v>268</v>
      </c>
      <c r="M10" s="1" t="s">
        <v>238</v>
      </c>
      <c r="N10" s="1" t="s">
        <v>238</v>
      </c>
      <c r="O10" s="1" t="s">
        <v>239</v>
      </c>
      <c r="P10" s="1" t="s">
        <v>240</v>
      </c>
      <c r="Q10" s="1" t="s">
        <v>269</v>
      </c>
      <c r="R10" s="1" t="s">
        <v>73</v>
      </c>
      <c r="S10" s="1" t="s">
        <v>242</v>
      </c>
      <c r="T10" s="1" t="s">
        <v>243</v>
      </c>
    </row>
    <row r="11" s="1" customFormat="1" spans="1:20">
      <c r="A11" s="1" t="s">
        <v>106</v>
      </c>
      <c r="B11" s="1" t="s">
        <v>101</v>
      </c>
      <c r="C11" s="1" t="s">
        <v>107</v>
      </c>
      <c r="D11" s="1" t="s">
        <v>109</v>
      </c>
      <c r="E11" s="1" t="s">
        <v>270</v>
      </c>
      <c r="F11" s="1" t="s">
        <v>101</v>
      </c>
      <c r="G11" s="1" t="s">
        <v>111</v>
      </c>
      <c r="H11" s="1" t="s">
        <v>235</v>
      </c>
      <c r="I11" s="1" t="s">
        <v>271</v>
      </c>
      <c r="J11" s="1" t="s">
        <v>237</v>
      </c>
      <c r="K11" s="1" t="s">
        <v>271</v>
      </c>
      <c r="L11" s="1" t="s">
        <v>271</v>
      </c>
      <c r="M11" s="1" t="s">
        <v>238</v>
      </c>
      <c r="N11" s="1" t="s">
        <v>238</v>
      </c>
      <c r="O11" s="1" t="s">
        <v>239</v>
      </c>
      <c r="P11" s="1" t="s">
        <v>240</v>
      </c>
      <c r="Q11" s="1" t="s">
        <v>272</v>
      </c>
      <c r="R11" s="1" t="s">
        <v>73</v>
      </c>
      <c r="S11" s="1" t="s">
        <v>242</v>
      </c>
      <c r="T11" s="1" t="s">
        <v>263</v>
      </c>
    </row>
    <row r="12" s="1" customFormat="1" spans="1:20">
      <c r="A12" s="1" t="s">
        <v>126</v>
      </c>
      <c r="B12" s="1" t="s">
        <v>111</v>
      </c>
      <c r="C12" s="1" t="s">
        <v>127</v>
      </c>
      <c r="D12" s="1" t="s">
        <v>129</v>
      </c>
      <c r="E12" s="1" t="s">
        <v>273</v>
      </c>
      <c r="F12" s="1" t="s">
        <v>111</v>
      </c>
      <c r="G12" s="1" t="s">
        <v>131</v>
      </c>
      <c r="H12" s="1" t="s">
        <v>235</v>
      </c>
      <c r="I12" s="1" t="s">
        <v>274</v>
      </c>
      <c r="J12" s="1" t="s">
        <v>237</v>
      </c>
      <c r="K12" s="1" t="s">
        <v>274</v>
      </c>
      <c r="L12" s="1" t="s">
        <v>274</v>
      </c>
      <c r="M12" s="1" t="s">
        <v>238</v>
      </c>
      <c r="N12" s="1" t="s">
        <v>238</v>
      </c>
      <c r="O12" s="1" t="s">
        <v>239</v>
      </c>
      <c r="P12" s="1" t="s">
        <v>240</v>
      </c>
      <c r="Q12" s="1" t="s">
        <v>275</v>
      </c>
      <c r="R12" s="1" t="s">
        <v>73</v>
      </c>
      <c r="S12" s="1" t="s">
        <v>242</v>
      </c>
      <c r="T12" s="1" t="s">
        <v>243</v>
      </c>
    </row>
    <row r="13" s="1" customFormat="1" spans="1:20">
      <c r="A13" s="1" t="s">
        <v>180</v>
      </c>
      <c r="B13" s="1" t="s">
        <v>131</v>
      </c>
      <c r="C13" s="1" t="s">
        <v>181</v>
      </c>
      <c r="D13" s="1" t="s">
        <v>183</v>
      </c>
      <c r="E13" s="1" t="s">
        <v>276</v>
      </c>
      <c r="F13" s="1" t="s">
        <v>131</v>
      </c>
      <c r="G13" s="1" t="s">
        <v>160</v>
      </c>
      <c r="H13" s="1" t="s">
        <v>235</v>
      </c>
      <c r="I13" s="1" t="s">
        <v>277</v>
      </c>
      <c r="J13" s="1" t="s">
        <v>237</v>
      </c>
      <c r="K13" s="1" t="s">
        <v>277</v>
      </c>
      <c r="L13" s="1" t="s">
        <v>277</v>
      </c>
      <c r="M13" s="1" t="s">
        <v>238</v>
      </c>
      <c r="N13" s="1" t="s">
        <v>238</v>
      </c>
      <c r="O13" s="1" t="s">
        <v>239</v>
      </c>
      <c r="P13" s="1" t="s">
        <v>240</v>
      </c>
      <c r="Q13" s="1" t="s">
        <v>278</v>
      </c>
      <c r="R13" s="1" t="s">
        <v>73</v>
      </c>
      <c r="S13" s="1" t="s">
        <v>242</v>
      </c>
      <c r="T13" s="1" t="s">
        <v>243</v>
      </c>
    </row>
    <row r="14" s="1" customFormat="1" spans="1:20">
      <c r="A14" s="1" t="s">
        <v>189</v>
      </c>
      <c r="B14" s="1" t="s">
        <v>131</v>
      </c>
      <c r="C14" s="1" t="s">
        <v>190</v>
      </c>
      <c r="D14" s="1" t="s">
        <v>256</v>
      </c>
      <c r="E14" s="1" t="s">
        <v>257</v>
      </c>
      <c r="F14" s="1" t="s">
        <v>131</v>
      </c>
      <c r="G14" s="1" t="s">
        <v>160</v>
      </c>
      <c r="H14" s="1" t="s">
        <v>235</v>
      </c>
      <c r="I14" s="1" t="s">
        <v>279</v>
      </c>
      <c r="J14" s="1" t="s">
        <v>237</v>
      </c>
      <c r="K14" s="1" t="s">
        <v>279</v>
      </c>
      <c r="L14" s="1" t="s">
        <v>279</v>
      </c>
      <c r="M14" s="1" t="s">
        <v>238</v>
      </c>
      <c r="N14" s="1" t="s">
        <v>238</v>
      </c>
      <c r="O14" s="1" t="s">
        <v>239</v>
      </c>
      <c r="P14" s="1" t="s">
        <v>240</v>
      </c>
      <c r="Q14" s="1" t="s">
        <v>280</v>
      </c>
      <c r="R14" s="1" t="s">
        <v>73</v>
      </c>
      <c r="S14" s="1" t="s">
        <v>242</v>
      </c>
      <c r="T14" s="1" t="s">
        <v>243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2021-07-13T06:33:55Z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2052-11.1.0.10502</vt:lpwstr>
  </property>
  <property fmtid="{D5CDD505-2E9C-101B-9397-08002B2CF9AE}" pid="3" name="ICV">
    <vt:lpwstr>54104C32590F4CC6BA8B40864EBC84D9</vt:lpwstr>
  </property>
</Properties>
</file>