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</definedName>
  </definedNames>
  <calcPr calcId="144525"/>
</workbook>
</file>

<file path=xl/sharedStrings.xml><?xml version="1.0" encoding="utf-8"?>
<sst xmlns="http://schemas.openxmlformats.org/spreadsheetml/2006/main" count="1306" uniqueCount="361">
  <si>
    <t>去哪儿网酒店预付对账单</t>
  </si>
  <si>
    <t>供应商名称：</t>
  </si>
  <si>
    <t>趣悠游</t>
  </si>
  <si>
    <t>结算周期：</t>
  </si>
  <si>
    <t>2021-07-05至2021-07-11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</si>
  <si>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</si>
  <si>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</si>
  <si>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</si>
  <si>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</si>
  <si>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</si>
  <si>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</si>
  <si>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</si>
  <si>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</si>
  <si>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</si>
  <si>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</si>
  <si>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</si>
  <si>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</si>
  <si>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</si>
  <si>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</si>
  <si>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</si>
  <si>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¥37,101.00</t>
  </si>
  <si>
    <t>¥16,930.00</t>
  </si>
  <si>
    <t>¥1,786.00</t>
  </si>
  <si>
    <t>¥18,385.00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</si>
  <si>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</si>
  <si>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</si>
  <si>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</si>
  <si>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</si>
  <si>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</si>
  <si>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</si>
  <si>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</si>
  <si>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</si>
  <si>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</si>
  <si>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</si>
  <si>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</si>
  <si>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</si>
  <si>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</si>
  <si>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</si>
  <si>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</si>
  <si>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</si>
  <si>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</si>
  <si>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</si>
  <si>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</si>
  <si>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</si>
  <si>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</si>
  <si>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</si>
  <si>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</si>
  <si>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</si>
  <si>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</si>
  <si>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</si>
  <si>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</si>
  <si>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</si>
  <si>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</si>
  <si>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</si>
  <si>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</si>
  <si>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</si>
  <si>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</si>
  <si>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</si>
  <si>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</si>
  <si>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</si>
  <si>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</si>
  <si>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</si>
  <si>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</si>
  <si>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</si>
  <si>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</si>
  <si>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</si>
  <si>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</si>
  <si>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</si>
  <si>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</si>
  <si>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</si>
  <si>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702683918939</t>
  </si>
  <si>
    <t>2183331</t>
  </si>
  <si>
    <t>酒店预付</t>
  </si>
  <si>
    <t>否</t>
  </si>
  <si>
    <t>普通</t>
  </si>
  <si>
    <t>197289803</t>
  </si>
  <si>
    <t>曼谷JW万豪酒店</t>
  </si>
  <si>
    <t>1626188</t>
  </si>
  <si>
    <t>PHATTYIA/KLAICHIT</t>
  </si>
  <si>
    <t>2021-07-04</t>
  </si>
  <si>
    <t>2021-07-05</t>
  </si>
  <si>
    <t>¥510.00</t>
  </si>
  <si>
    <t>¥39.00</t>
  </si>
  <si>
    <t>¥471.00</t>
  </si>
  <si>
    <t>Deluxe king room</t>
  </si>
  <si>
    <t>WEBSITE</t>
  </si>
  <si>
    <t>702684047730</t>
  </si>
  <si>
    <t>2184551</t>
  </si>
  <si>
    <t>221877158</t>
  </si>
  <si>
    <t>香港旺角希尔顿花园酒店</t>
  </si>
  <si>
    <t>AU/YIPSHING</t>
  </si>
  <si>
    <t>2021-07-06</t>
  </si>
  <si>
    <t>¥379.00</t>
  </si>
  <si>
    <t>¥29.00</t>
  </si>
  <si>
    <t>¥350.00</t>
  </si>
  <si>
    <t>garden view twin room</t>
  </si>
  <si>
    <t>702673468560</t>
  </si>
  <si>
    <t>2169444</t>
  </si>
  <si>
    <t>221835686</t>
  </si>
  <si>
    <t>铜锣湾如心酒店 (前身为如心铜锣湾海景酒店)</t>
  </si>
  <si>
    <t>LIU/CHONG|ZHANG/PENGWEI</t>
  </si>
  <si>
    <t>2021-06-24</t>
  </si>
  <si>
    <t>2021-06-30</t>
  </si>
  <si>
    <t>2021-07-07</t>
  </si>
  <si>
    <t>¥1,834.00</t>
  </si>
  <si>
    <t>¥147.00</t>
  </si>
  <si>
    <t>¥1,687.00</t>
  </si>
  <si>
    <t>Standard Twin Room</t>
  </si>
  <si>
    <t>702683369083</t>
  </si>
  <si>
    <t>2182975</t>
  </si>
  <si>
    <t>221838017</t>
  </si>
  <si>
    <t>澳门银河酒店</t>
  </si>
  <si>
    <t>HA/KAFAI|KUN/WENGSAN</t>
  </si>
  <si>
    <t>¥897.00</t>
  </si>
  <si>
    <t>¥179.00</t>
  </si>
  <si>
    <t>¥718.00</t>
  </si>
  <si>
    <t>Deluxe City King</t>
  </si>
  <si>
    <t>702680927114</t>
  </si>
  <si>
    <t>2179971</t>
  </si>
  <si>
    <t>197586344</t>
  </si>
  <si>
    <t>曼谷盛泰澜中央世界商业中心酒店</t>
  </si>
  <si>
    <t>WANGLONG/WANGLING|WANG/LONG</t>
  </si>
  <si>
    <t>2021-07-01</t>
  </si>
  <si>
    <t>2021-07-02</t>
  </si>
  <si>
    <t>¥1,465.00</t>
  </si>
  <si>
    <t>¥145.00</t>
  </si>
  <si>
    <t>¥1,320.00</t>
  </si>
  <si>
    <t>Superior Hollywood Room</t>
  </si>
  <si>
    <t>702680861014</t>
  </si>
  <si>
    <t>2179233</t>
  </si>
  <si>
    <t>197310797</t>
  </si>
  <si>
    <t>纽约千禧希尔顿酒店</t>
  </si>
  <si>
    <t>LI/SHIWEI</t>
  </si>
  <si>
    <t>¥3,090.00</t>
  </si>
  <si>
    <t>¥231.00</t>
  </si>
  <si>
    <t>¥2,859.00</t>
  </si>
  <si>
    <t>King Room</t>
  </si>
  <si>
    <t>702683430632</t>
  </si>
  <si>
    <t>2183084</t>
  </si>
  <si>
    <t>JIANG/SONGYI</t>
  </si>
  <si>
    <t>2021-07-08</t>
  </si>
  <si>
    <t>¥824.00</t>
  </si>
  <si>
    <t>¥106.00</t>
  </si>
  <si>
    <t>Deluxe City Twin</t>
  </si>
  <si>
    <t>702684042404</t>
  </si>
  <si>
    <t>2184577</t>
  </si>
  <si>
    <t>FAN/LILING</t>
  </si>
  <si>
    <t>¥839.00</t>
  </si>
  <si>
    <t>¥91.00</t>
  </si>
  <si>
    <t>¥748.00</t>
  </si>
  <si>
    <t>702683325447</t>
  </si>
  <si>
    <t>2182937</t>
  </si>
  <si>
    <t>YANG/BINGHUA</t>
  </si>
  <si>
    <t>2021-07-09</t>
  </si>
  <si>
    <t>¥3,108.00</t>
  </si>
  <si>
    <t>¥236.00</t>
  </si>
  <si>
    <t>¥2,872.00</t>
  </si>
  <si>
    <t>702686619527</t>
  </si>
  <si>
    <t>2186670</t>
  </si>
  <si>
    <t>221853425</t>
  </si>
  <si>
    <t>香港帝苑酒店</t>
  </si>
  <si>
    <t>GAO/YUQI</t>
  </si>
  <si>
    <t>¥387.00</t>
  </si>
  <si>
    <t>¥358.00</t>
  </si>
  <si>
    <t>Deluxe Room</t>
  </si>
  <si>
    <t>702685880991</t>
  </si>
  <si>
    <t>2185653</t>
  </si>
  <si>
    <t>221835671</t>
  </si>
  <si>
    <t>粤海华美湾际酒店</t>
  </si>
  <si>
    <t>LI/ZHIBANG</t>
  </si>
  <si>
    <t>¥253.00</t>
  </si>
  <si>
    <t>¥19.00</t>
  </si>
  <si>
    <t>¥234.00</t>
  </si>
  <si>
    <t>Wharney Deluxe Double Room</t>
  </si>
  <si>
    <t>702687186326</t>
  </si>
  <si>
    <t>2188403</t>
  </si>
  <si>
    <t>LEE/KAHO|TAM/TZECHEUKDENNIS</t>
  </si>
  <si>
    <t>¥454.00</t>
  </si>
  <si>
    <t>¥34.00</t>
  </si>
  <si>
    <t>¥420.00</t>
  </si>
  <si>
    <t>702684899295</t>
  </si>
  <si>
    <t>2184568</t>
  </si>
  <si>
    <t>197317304</t>
  </si>
  <si>
    <t>莫斯科伊兹麦洛瓦伽玛酒店</t>
  </si>
  <si>
    <t>LI/CHANGZHI</t>
  </si>
  <si>
    <t>¥537.00</t>
  </si>
  <si>
    <t>¥51.00</t>
  </si>
  <si>
    <t>¥486.00</t>
  </si>
  <si>
    <t>Standard Double Room</t>
  </si>
  <si>
    <t>702683763239</t>
  </si>
  <si>
    <t>2183534</t>
  </si>
  <si>
    <t>238499006</t>
  </si>
  <si>
    <t>香港海洋公园万豪酒店</t>
  </si>
  <si>
    <t>WANG/JIN</t>
  </si>
  <si>
    <t>2021-07-10</t>
  </si>
  <si>
    <t>¥1,503.00</t>
  </si>
  <si>
    <t>¥113.00</t>
  </si>
  <si>
    <t>¥1,390.00</t>
  </si>
  <si>
    <t>premier double room</t>
  </si>
  <si>
    <t>702684492007</t>
  </si>
  <si>
    <t>2183834</t>
  </si>
  <si>
    <t>221856560</t>
  </si>
  <si>
    <t>香港旺角智选假日酒店</t>
  </si>
  <si>
    <t>CHAN/KAKIN|FAN/LIHUA</t>
  </si>
  <si>
    <t>¥383.00</t>
  </si>
  <si>
    <t>¥354.00</t>
  </si>
  <si>
    <t>standard twin room</t>
  </si>
  <si>
    <t>702687509081</t>
  </si>
  <si>
    <t>2188097</t>
  </si>
  <si>
    <t>197307809</t>
  </si>
  <si>
    <t>诺富特暹罗广场酒店</t>
  </si>
  <si>
    <t>NI/JUNRONG</t>
  </si>
  <si>
    <t>¥526.00</t>
  </si>
  <si>
    <t>¥56.00</t>
  </si>
  <si>
    <t>¥470.00</t>
  </si>
  <si>
    <t>Superior queen Room</t>
  </si>
  <si>
    <t>702689201552</t>
  </si>
  <si>
    <t>2190758</t>
  </si>
  <si>
    <t>221875580</t>
  </si>
  <si>
    <t>澳门威尼斯人</t>
  </si>
  <si>
    <t>HU/QIAOLING|SONG/WEI</t>
  </si>
  <si>
    <t>2021-07-28</t>
  </si>
  <si>
    <t>2021-07-30</t>
  </si>
  <si>
    <t>¥1,234.00</t>
  </si>
  <si>
    <t>2021-07-10 08:37:39</t>
  </si>
  <si>
    <t>Royale Deluxe Suite</t>
  </si>
  <si>
    <t>702690343506</t>
  </si>
  <si>
    <t>2192434</t>
  </si>
  <si>
    <t>CHEN/LINAN</t>
  </si>
  <si>
    <t>2021-07-11</t>
  </si>
  <si>
    <t>2021-07-25</t>
  </si>
  <si>
    <t>¥2,940.00</t>
  </si>
  <si>
    <t>2021-07-11 09:23:18</t>
  </si>
  <si>
    <t>702690461918</t>
  </si>
  <si>
    <t>2192430</t>
  </si>
  <si>
    <t>JIANG/YUHENG|JIANG/JIMIN</t>
  </si>
  <si>
    <t>¥5,880.00</t>
  </si>
  <si>
    <t>2021-07-11 09:25:04</t>
  </si>
  <si>
    <t>702690085449</t>
  </si>
  <si>
    <t>2192425</t>
  </si>
  <si>
    <t>CHEN/ZIHAO|SUN/JIE|HUA/JUN|TANG/YUEPENG</t>
  </si>
  <si>
    <t>2021-08-29</t>
  </si>
  <si>
    <t>2021-09-01</t>
  </si>
  <si>
    <t>¥3,936.00</t>
  </si>
  <si>
    <t>2021-07-11 09:27:55</t>
  </si>
  <si>
    <t>702690366848</t>
  </si>
  <si>
    <t>2192437</t>
  </si>
  <si>
    <t>LI/SHUHUA</t>
  </si>
  <si>
    <t>2021-07-11 09:31:26</t>
  </si>
  <si>
    <t>702684726332</t>
  </si>
  <si>
    <t>2183889</t>
  </si>
  <si>
    <t>197320826</t>
  </si>
  <si>
    <t>阿斯托里亚宫殿酒店</t>
  </si>
  <si>
    <t>CHEN/GUOCUI|DENG/CHANGCHUN</t>
  </si>
  <si>
    <t>¥704.00</t>
  </si>
  <si>
    <t>¥54.00</t>
  </si>
  <si>
    <t>¥650.00</t>
  </si>
  <si>
    <t>Double Bed Room</t>
  </si>
  <si>
    <t>702678649026</t>
  </si>
  <si>
    <t>2176902</t>
  </si>
  <si>
    <t>MA/MIN|YUAN/PENG</t>
  </si>
  <si>
    <t>2021-06-29</t>
  </si>
  <si>
    <t>¥2,478.00</t>
  </si>
  <si>
    <t>¥198.00</t>
  </si>
  <si>
    <t>¥2,280.00</t>
  </si>
  <si>
    <t>STANDARD TWIN</t>
  </si>
  <si>
    <t>合计</t>
  </si>
  <si>
    <t/>
  </si>
  <si>
    <t>¥20,171.00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</si>
  <si>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</si>
  <si>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</si>
  <si>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</si>
  <si>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</si>
  <si>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</si>
  <si>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</si>
  <si>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</si>
  <si>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</si>
  <si>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</si>
  <si>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A210713120013481</t>
  </si>
  <si>
    <t>A210713120032481</t>
  </si>
  <si>
    <r>
      <t>总计：</t>
    </r>
    <r>
      <rPr>
        <sz val="10"/>
        <rFont val="Arial"/>
        <charset val="134"/>
      </rPr>
      <t>18385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</si>
  <si>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</si>
  <si>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</si>
  <si>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</si>
  <si>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</si>
  <si>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</si>
  <si>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</si>
  <si>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</si>
  <si>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</si>
  <si>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</si>
  <si>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</si>
  <si>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</si>
  <si>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</si>
  <si>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</si>
  <si>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</si>
  <si>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</si>
  <si>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</si>
  <si>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香港如心铜锣湾海景酒店</t>
  </si>
  <si>
    <t>LIU CHONG,ZHANG PENGWEI</t>
  </si>
  <si>
    <t>退房日周结</t>
  </si>
  <si>
    <t>1687.00</t>
  </si>
  <si>
    <t>RMB</t>
  </si>
  <si>
    <t>0</t>
  </si>
  <si>
    <t>0.00</t>
  </si>
  <si>
    <t>趣悠游国际直连</t>
  </si>
  <si>
    <t>2021-06-24 00:55:40</t>
  </si>
  <si>
    <t>广州汇登信息科技有限公司</t>
  </si>
  <si>
    <t>直连</t>
  </si>
  <si>
    <t>MA MIN,YUAN PENG</t>
  </si>
  <si>
    <t>2280.00</t>
  </si>
  <si>
    <t>2021-06-29 11:10:29</t>
  </si>
  <si>
    <t>LI SHIWEI</t>
  </si>
  <si>
    <t>2859.00</t>
  </si>
  <si>
    <t>2021-07-01 01:27:20</t>
  </si>
  <si>
    <t>WANGLONG WANGLING,WANG LONG</t>
  </si>
  <si>
    <t>1320.00</t>
  </si>
  <si>
    <t>2021-07-01 19:21:01</t>
  </si>
  <si>
    <t>YANG BINGHUA</t>
  </si>
  <si>
    <t>2872.00</t>
  </si>
  <si>
    <t>2021-07-04 09:54:12</t>
  </si>
  <si>
    <t>直采</t>
  </si>
  <si>
    <t>HA KAFAI,KUN WENGSAN</t>
  </si>
  <si>
    <t>718.00</t>
  </si>
  <si>
    <t>2021-07-04 09:55:41</t>
  </si>
  <si>
    <t>JIANG SONGYI</t>
  </si>
  <si>
    <t>2021-07-04 09:50:54</t>
  </si>
  <si>
    <t>PHATTYIA KLAICHIT</t>
  </si>
  <si>
    <t>471.00</t>
  </si>
  <si>
    <t>2021-07-04 15:24:20</t>
  </si>
  <si>
    <t>海洋公园万豪酒店</t>
  </si>
  <si>
    <t>WANG JIN</t>
  </si>
  <si>
    <t>1390.00</t>
  </si>
  <si>
    <t>2021-07-04 18:53:46</t>
  </si>
  <si>
    <t>CHAN KAKIN,FAN LIHUA</t>
  </si>
  <si>
    <t>354.00</t>
  </si>
  <si>
    <t>2021-07-05 01:07:30</t>
  </si>
  <si>
    <t>CHEN GUOCUI,DENG CHANGCHUN</t>
  </si>
  <si>
    <t>650.00</t>
  </si>
  <si>
    <t>2021-07-05 07:23:02</t>
  </si>
  <si>
    <t>AU YIPSHING</t>
  </si>
  <si>
    <t>350.00</t>
  </si>
  <si>
    <t>2021-07-05 20:11:13</t>
  </si>
  <si>
    <t>LI CHANGZHI</t>
  </si>
  <si>
    <t>486.00</t>
  </si>
  <si>
    <t>2021-07-05 20:27:49</t>
  </si>
  <si>
    <t>FAN LILING</t>
  </si>
  <si>
    <t>748.00</t>
  </si>
  <si>
    <t>2021-07-05 22:34:44</t>
  </si>
  <si>
    <t>LI ZHIBANG</t>
  </si>
  <si>
    <t>234.00</t>
  </si>
  <si>
    <t>2021-07-06 19:54:29</t>
  </si>
  <si>
    <t>GAO YUQI</t>
  </si>
  <si>
    <t>358.00</t>
  </si>
  <si>
    <t>2021-07-07 15:50:21</t>
  </si>
  <si>
    <t>曼谷诺富特暹罗广场酒店</t>
  </si>
  <si>
    <t>NI JUNRONG</t>
  </si>
  <si>
    <t>470.00</t>
  </si>
  <si>
    <t>2021-07-08 17:15:22</t>
  </si>
  <si>
    <t>LEE KAHO,TAM TZECHEUKDENNIS</t>
  </si>
  <si>
    <t>420.00</t>
  </si>
  <si>
    <t>2021-07-08 20:25:16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</si>
</sst>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7</v>
      </c>
      <c r="N4" s="7" t="s">
        <v>101</v>
      </c>
      <c r="O4" s="7" t="s">
        <v>102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79</v>
      </c>
      <c r="O5" s="7" t="s">
        <v>91</v>
      </c>
      <c r="P5" s="7" t="s">
        <v>103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5</v>
      </c>
      <c r="N6" s="7" t="s">
        <v>122</v>
      </c>
      <c r="O6" s="7" t="s">
        <v>123</v>
      </c>
      <c r="P6" s="7" t="s">
        <v>103</v>
      </c>
      <c r="Q6" s="7"/>
      <c r="R6" s="11" t="s">
        <v>124</v>
      </c>
      <c r="S6" s="12" t="s">
        <v>19</v>
      </c>
      <c r="T6" s="7"/>
      <c r="U6" s="11" t="s">
        <v>19</v>
      </c>
      <c r="V6" s="11" t="s">
        <v>124</v>
      </c>
      <c r="W6" s="12" t="s">
        <v>125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3</v>
      </c>
      <c r="N7" s="7" t="s">
        <v>122</v>
      </c>
      <c r="O7" s="7" t="s">
        <v>79</v>
      </c>
      <c r="P7" s="7" t="s">
        <v>103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110</v>
      </c>
      <c r="H8" s="7" t="s">
        <v>111</v>
      </c>
      <c r="I8" s="7" t="s">
        <v>77</v>
      </c>
      <c r="J8" s="7" t="s">
        <v>2</v>
      </c>
      <c r="K8" s="7" t="s">
        <v>139</v>
      </c>
      <c r="L8" s="7">
        <v>1</v>
      </c>
      <c r="M8" s="7">
        <v>1</v>
      </c>
      <c r="N8" s="7" t="s">
        <v>79</v>
      </c>
      <c r="O8" s="7" t="s">
        <v>103</v>
      </c>
      <c r="P8" s="7" t="s">
        <v>140</v>
      </c>
      <c r="Q8" s="7"/>
      <c r="R8" s="11" t="s">
        <v>141</v>
      </c>
      <c r="S8" s="12" t="s">
        <v>19</v>
      </c>
      <c r="T8" s="7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115</v>
      </c>
      <c r="AD8" t="s">
        <v>6</v>
      </c>
      <c r="AE8" t="s">
        <v>143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110</v>
      </c>
      <c r="H9" s="7" t="s">
        <v>111</v>
      </c>
      <c r="I9" s="7" t="s">
        <v>77</v>
      </c>
      <c r="J9" s="7" t="s">
        <v>2</v>
      </c>
      <c r="K9" s="7" t="s">
        <v>146</v>
      </c>
      <c r="L9" s="7">
        <v>1</v>
      </c>
      <c r="M9" s="7">
        <v>1</v>
      </c>
      <c r="N9" s="7" t="s">
        <v>80</v>
      </c>
      <c r="O9" s="7" t="s">
        <v>103</v>
      </c>
      <c r="P9" s="7" t="s">
        <v>140</v>
      </c>
      <c r="Q9" s="7"/>
      <c r="R9" s="11" t="s">
        <v>147</v>
      </c>
      <c r="S9" s="12" t="s">
        <v>19</v>
      </c>
      <c r="T9" s="7"/>
      <c r="U9" s="11" t="s">
        <v>19</v>
      </c>
      <c r="V9" s="11" t="s">
        <v>147</v>
      </c>
      <c r="W9" s="12" t="s">
        <v>148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116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110</v>
      </c>
      <c r="H10" s="7" t="s">
        <v>111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4</v>
      </c>
      <c r="N10" s="7" t="s">
        <v>79</v>
      </c>
      <c r="O10" s="7" t="s">
        <v>80</v>
      </c>
      <c r="P10" s="7" t="s">
        <v>153</v>
      </c>
      <c r="Q10" s="7"/>
      <c r="R10" s="11" t="s">
        <v>154</v>
      </c>
      <c r="S10" s="12" t="s">
        <v>19</v>
      </c>
      <c r="T10" s="7"/>
      <c r="U10" s="11" t="s">
        <v>19</v>
      </c>
      <c r="V10" s="11" t="s">
        <v>154</v>
      </c>
      <c r="W10" s="12" t="s">
        <v>155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143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157</v>
      </c>
      <c r="B11" s="6" t="s">
        <v>158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159</v>
      </c>
      <c r="H11" s="7" t="s">
        <v>160</v>
      </c>
      <c r="I11" s="7" t="s">
        <v>77</v>
      </c>
      <c r="J11" s="7" t="s">
        <v>2</v>
      </c>
      <c r="K11" s="7" t="s">
        <v>161</v>
      </c>
      <c r="L11" s="7">
        <v>1</v>
      </c>
      <c r="M11" s="7">
        <v>1</v>
      </c>
      <c r="N11" s="7" t="s">
        <v>103</v>
      </c>
      <c r="O11" s="7" t="s">
        <v>140</v>
      </c>
      <c r="P11" s="7" t="s">
        <v>153</v>
      </c>
      <c r="Q11" s="7"/>
      <c r="R11" s="11" t="s">
        <v>162</v>
      </c>
      <c r="S11" s="12" t="s">
        <v>19</v>
      </c>
      <c r="T11" s="7"/>
      <c r="U11" s="11" t="s">
        <v>19</v>
      </c>
      <c r="V11" s="11" t="s">
        <v>162</v>
      </c>
      <c r="W11" s="12" t="s">
        <v>93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165</v>
      </c>
      <c r="B12" s="6" t="s">
        <v>166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167</v>
      </c>
      <c r="H12" s="7" t="s">
        <v>168</v>
      </c>
      <c r="I12" s="7" t="s">
        <v>77</v>
      </c>
      <c r="J12" s="7" t="s">
        <v>2</v>
      </c>
      <c r="K12" s="7" t="s">
        <v>169</v>
      </c>
      <c r="L12" s="7">
        <v>1</v>
      </c>
      <c r="M12" s="7">
        <v>1</v>
      </c>
      <c r="N12" s="7" t="s">
        <v>91</v>
      </c>
      <c r="O12" s="7" t="s">
        <v>140</v>
      </c>
      <c r="P12" s="7" t="s">
        <v>153</v>
      </c>
      <c r="Q12" s="7"/>
      <c r="R12" s="11" t="s">
        <v>170</v>
      </c>
      <c r="S12" s="12" t="s">
        <v>19</v>
      </c>
      <c r="T12" s="7"/>
      <c r="U12" s="11" t="s">
        <v>19</v>
      </c>
      <c r="V12" s="11" t="s">
        <v>170</v>
      </c>
      <c r="W12" s="12" t="s">
        <v>171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174</v>
      </c>
      <c r="B13" s="6" t="s">
        <v>175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176</v>
      </c>
      <c r="L13" s="7">
        <v>2</v>
      </c>
      <c r="M13" s="7">
        <v>1</v>
      </c>
      <c r="N13" s="7" t="s">
        <v>140</v>
      </c>
      <c r="O13" s="7" t="s">
        <v>140</v>
      </c>
      <c r="P13" s="7" t="s">
        <v>153</v>
      </c>
      <c r="Q13" s="7"/>
      <c r="R13" s="11" t="s">
        <v>177</v>
      </c>
      <c r="S13" s="12" t="s">
        <v>19</v>
      </c>
      <c r="T13" s="7"/>
      <c r="U13" s="11" t="s">
        <v>19</v>
      </c>
      <c r="V13" s="11" t="s">
        <v>177</v>
      </c>
      <c r="W13" s="12" t="s">
        <v>178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179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180</v>
      </c>
      <c r="B14" s="6" t="s">
        <v>181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182</v>
      </c>
      <c r="H14" s="7" t="s">
        <v>183</v>
      </c>
      <c r="I14" s="7" t="s">
        <v>77</v>
      </c>
      <c r="J14" s="7" t="s">
        <v>2</v>
      </c>
      <c r="K14" s="7" t="s">
        <v>184</v>
      </c>
      <c r="L14" s="7">
        <v>1</v>
      </c>
      <c r="M14" s="7">
        <v>3</v>
      </c>
      <c r="N14" s="7" t="s">
        <v>80</v>
      </c>
      <c r="O14" s="7" t="s">
        <v>91</v>
      </c>
      <c r="P14" s="7" t="s">
        <v>153</v>
      </c>
      <c r="Q14" s="7"/>
      <c r="R14" s="11" t="s">
        <v>185</v>
      </c>
      <c r="S14" s="12" t="s">
        <v>19</v>
      </c>
      <c r="T14" s="7"/>
      <c r="U14" s="11" t="s">
        <v>19</v>
      </c>
      <c r="V14" s="11" t="s">
        <v>185</v>
      </c>
      <c r="W14" s="12" t="s">
        <v>186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189</v>
      </c>
      <c r="B15" s="6" t="s">
        <v>190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191</v>
      </c>
      <c r="H15" s="7" t="s">
        <v>192</v>
      </c>
      <c r="I15" s="7" t="s">
        <v>77</v>
      </c>
      <c r="J15" s="7" t="s">
        <v>2</v>
      </c>
      <c r="K15" s="7" t="s">
        <v>193</v>
      </c>
      <c r="L15" s="7">
        <v>1</v>
      </c>
      <c r="M15" s="7">
        <v>1</v>
      </c>
      <c r="N15" s="7" t="s">
        <v>79</v>
      </c>
      <c r="O15" s="7" t="s">
        <v>153</v>
      </c>
      <c r="P15" s="7" t="s">
        <v>194</v>
      </c>
      <c r="Q15" s="7"/>
      <c r="R15" s="11" t="s">
        <v>195</v>
      </c>
      <c r="S15" s="12" t="s">
        <v>19</v>
      </c>
      <c r="T15" s="7"/>
      <c r="U15" s="11" t="s">
        <v>19</v>
      </c>
      <c r="V15" s="11" t="s">
        <v>195</v>
      </c>
      <c r="W15" s="12" t="s">
        <v>196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199</v>
      </c>
      <c r="B16" s="6" t="s">
        <v>200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201</v>
      </c>
      <c r="H16" s="7" t="s">
        <v>202</v>
      </c>
      <c r="I16" s="7" t="s">
        <v>77</v>
      </c>
      <c r="J16" s="7" t="s">
        <v>2</v>
      </c>
      <c r="K16" s="7" t="s">
        <v>203</v>
      </c>
      <c r="L16" s="7">
        <v>1</v>
      </c>
      <c r="M16" s="7">
        <v>1</v>
      </c>
      <c r="N16" s="7" t="s">
        <v>80</v>
      </c>
      <c r="O16" s="7" t="s">
        <v>153</v>
      </c>
      <c r="P16" s="7" t="s">
        <v>194</v>
      </c>
      <c r="Q16" s="7"/>
      <c r="R16" s="11" t="s">
        <v>204</v>
      </c>
      <c r="S16" s="12" t="s">
        <v>19</v>
      </c>
      <c r="T16" s="7"/>
      <c r="U16" s="11" t="s">
        <v>19</v>
      </c>
      <c r="V16" s="11" t="s">
        <v>204</v>
      </c>
      <c r="W16" s="12" t="s">
        <v>93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207</v>
      </c>
      <c r="B17" s="6" t="s">
        <v>208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209</v>
      </c>
      <c r="H17" s="7" t="s">
        <v>210</v>
      </c>
      <c r="I17" s="7" t="s">
        <v>77</v>
      </c>
      <c r="J17" s="7" t="s">
        <v>2</v>
      </c>
      <c r="K17" s="7" t="s">
        <v>211</v>
      </c>
      <c r="L17" s="7">
        <v>1</v>
      </c>
      <c r="M17" s="7">
        <v>2</v>
      </c>
      <c r="N17" s="7" t="s">
        <v>140</v>
      </c>
      <c r="O17" s="7" t="s">
        <v>140</v>
      </c>
      <c r="P17" s="7" t="s">
        <v>194</v>
      </c>
      <c r="Q17" s="7"/>
      <c r="R17" s="11" t="s">
        <v>212</v>
      </c>
      <c r="S17" s="12" t="s">
        <v>19</v>
      </c>
      <c r="T17" s="7"/>
      <c r="U17" s="11" t="s">
        <v>19</v>
      </c>
      <c r="V17" s="11" t="s">
        <v>212</v>
      </c>
      <c r="W17" s="12" t="s">
        <v>213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216</v>
      </c>
      <c r="B18" s="6" t="s">
        <v>217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218</v>
      </c>
      <c r="H18" s="7" t="s">
        <v>219</v>
      </c>
      <c r="I18" s="7" t="s">
        <v>77</v>
      </c>
      <c r="J18" s="7" t="s">
        <v>2</v>
      </c>
      <c r="K18" s="7" t="s">
        <v>220</v>
      </c>
      <c r="L18" s="7">
        <v>1</v>
      </c>
      <c r="M18" s="7">
        <v>2</v>
      </c>
      <c r="N18" s="7" t="s">
        <v>194</v>
      </c>
      <c r="O18" s="7" t="s">
        <v>221</v>
      </c>
      <c r="P18" s="7" t="s">
        <v>222</v>
      </c>
      <c r="Q18" s="7"/>
      <c r="R18" s="11" t="s">
        <v>223</v>
      </c>
      <c r="S18" s="12" t="s">
        <v>223</v>
      </c>
      <c r="T18" s="7" t="s">
        <v>224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225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226</v>
      </c>
      <c r="B19" s="6" t="s">
        <v>227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218</v>
      </c>
      <c r="H19" s="7" t="s">
        <v>219</v>
      </c>
      <c r="I19" s="7" t="s">
        <v>77</v>
      </c>
      <c r="J19" s="7" t="s">
        <v>2</v>
      </c>
      <c r="K19" s="7" t="s">
        <v>228</v>
      </c>
      <c r="L19" s="7">
        <v>1</v>
      </c>
      <c r="M19" s="7">
        <v>5</v>
      </c>
      <c r="N19" s="7" t="s">
        <v>229</v>
      </c>
      <c r="O19" s="7" t="s">
        <v>230</v>
      </c>
      <c r="P19" s="7" t="s">
        <v>222</v>
      </c>
      <c r="Q19" s="7"/>
      <c r="R19" s="11" t="s">
        <v>231</v>
      </c>
      <c r="S19" s="12" t="s">
        <v>231</v>
      </c>
      <c r="T19" s="7" t="s">
        <v>232</v>
      </c>
      <c r="U19" s="11" t="s">
        <v>19</v>
      </c>
      <c r="V19" s="11" t="s">
        <v>19</v>
      </c>
      <c r="W19" s="12" t="s">
        <v>19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</v>
      </c>
      <c r="AD19" t="s">
        <v>6</v>
      </c>
      <c r="AE19" t="s">
        <v>225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233</v>
      </c>
      <c r="B20" s="6" t="s">
        <v>234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235</v>
      </c>
      <c r="L20" s="7">
        <v>2</v>
      </c>
      <c r="M20" s="7">
        <v>5</v>
      </c>
      <c r="N20" s="7" t="s">
        <v>229</v>
      </c>
      <c r="O20" s="7" t="s">
        <v>230</v>
      </c>
      <c r="P20" s="7" t="s">
        <v>222</v>
      </c>
      <c r="Q20" s="7"/>
      <c r="R20" s="11" t="s">
        <v>236</v>
      </c>
      <c r="S20" s="12" t="s">
        <v>236</v>
      </c>
      <c r="T20" s="7" t="s">
        <v>237</v>
      </c>
      <c r="U20" s="11" t="s">
        <v>19</v>
      </c>
      <c r="V20" s="11" t="s">
        <v>19</v>
      </c>
      <c r="W20" s="12" t="s">
        <v>19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238</v>
      </c>
      <c r="B21" s="6" t="s">
        <v>239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218</v>
      </c>
      <c r="H21" s="7" t="s">
        <v>219</v>
      </c>
      <c r="I21" s="7" t="s">
        <v>77</v>
      </c>
      <c r="J21" s="7" t="s">
        <v>2</v>
      </c>
      <c r="K21" s="7" t="s">
        <v>240</v>
      </c>
      <c r="L21" s="7">
        <v>2</v>
      </c>
      <c r="M21" s="7">
        <v>3</v>
      </c>
      <c r="N21" s="7" t="s">
        <v>229</v>
      </c>
      <c r="O21" s="7" t="s">
        <v>241</v>
      </c>
      <c r="P21" s="7" t="s">
        <v>242</v>
      </c>
      <c r="Q21" s="7"/>
      <c r="R21" s="11" t="s">
        <v>243</v>
      </c>
      <c r="S21" s="12" t="s">
        <v>243</v>
      </c>
      <c r="T21" s="7" t="s">
        <v>244</v>
      </c>
      <c r="U21" s="11" t="s">
        <v>19</v>
      </c>
      <c r="V21" s="11" t="s">
        <v>19</v>
      </c>
      <c r="W21" s="12" t="s">
        <v>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245</v>
      </c>
      <c r="B22" s="6" t="s">
        <v>246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218</v>
      </c>
      <c r="H22" s="7" t="s">
        <v>219</v>
      </c>
      <c r="I22" s="7" t="s">
        <v>77</v>
      </c>
      <c r="J22" s="7" t="s">
        <v>2</v>
      </c>
      <c r="K22" s="7" t="s">
        <v>247</v>
      </c>
      <c r="L22" s="7">
        <v>1</v>
      </c>
      <c r="M22" s="7">
        <v>5</v>
      </c>
      <c r="N22" s="7" t="s">
        <v>229</v>
      </c>
      <c r="O22" s="7" t="s">
        <v>230</v>
      </c>
      <c r="P22" s="7" t="s">
        <v>222</v>
      </c>
      <c r="Q22" s="7"/>
      <c r="R22" s="11" t="s">
        <v>231</v>
      </c>
      <c r="S22" s="12" t="s">
        <v>231</v>
      </c>
      <c r="T22" s="7" t="s">
        <v>248</v>
      </c>
      <c r="U22" s="11" t="s">
        <v>19</v>
      </c>
      <c r="V22" s="11" t="s">
        <v>19</v>
      </c>
      <c r="W22" s="12" t="s">
        <v>19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19</v>
      </c>
      <c r="AD22" t="s">
        <v>6</v>
      </c>
      <c r="AE22" t="s">
        <v>225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249</v>
      </c>
      <c r="B23" s="6" t="s">
        <v>250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251</v>
      </c>
      <c r="H23" s="7" t="s">
        <v>252</v>
      </c>
      <c r="I23" s="7" t="s">
        <v>77</v>
      </c>
      <c r="J23" s="7" t="s">
        <v>2</v>
      </c>
      <c r="K23" s="7" t="s">
        <v>253</v>
      </c>
      <c r="L23" s="7">
        <v>1</v>
      </c>
      <c r="M23" s="7">
        <v>2</v>
      </c>
      <c r="N23" s="7" t="s">
        <v>80</v>
      </c>
      <c r="O23" s="7" t="s">
        <v>153</v>
      </c>
      <c r="P23" s="7" t="s">
        <v>229</v>
      </c>
      <c r="Q23" s="7"/>
      <c r="R23" s="11" t="s">
        <v>254</v>
      </c>
      <c r="S23" s="12" t="s">
        <v>19</v>
      </c>
      <c r="T23" s="7"/>
      <c r="U23" s="11" t="s">
        <v>19</v>
      </c>
      <c r="V23" s="11" t="s">
        <v>254</v>
      </c>
      <c r="W23" s="12" t="s">
        <v>255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256</v>
      </c>
      <c r="AD23" t="s">
        <v>6</v>
      </c>
      <c r="AE23" t="s">
        <v>257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258</v>
      </c>
      <c r="B24" s="6" t="s">
        <v>259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251</v>
      </c>
      <c r="H24" s="7" t="s">
        <v>252</v>
      </c>
      <c r="I24" s="7" t="s">
        <v>77</v>
      </c>
      <c r="J24" s="7" t="s">
        <v>2</v>
      </c>
      <c r="K24" s="7" t="s">
        <v>260</v>
      </c>
      <c r="L24" s="7">
        <v>2</v>
      </c>
      <c r="M24" s="7">
        <v>3</v>
      </c>
      <c r="N24" s="7" t="s">
        <v>261</v>
      </c>
      <c r="O24" s="7" t="s">
        <v>140</v>
      </c>
      <c r="P24" s="7" t="s">
        <v>229</v>
      </c>
      <c r="Q24" s="7"/>
      <c r="R24" s="11" t="s">
        <v>262</v>
      </c>
      <c r="S24" s="12" t="s">
        <v>19</v>
      </c>
      <c r="T24" s="7"/>
      <c r="U24" s="11" t="s">
        <v>19</v>
      </c>
      <c r="V24" s="11" t="s">
        <v>262</v>
      </c>
      <c r="W24" s="12" t="s">
        <v>263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85</v>
      </c>
      <c r="AG24" t="s">
        <v>73</v>
      </c>
      <c r="AH24" t="s">
        <v>19</v>
      </c>
    </row>
    <row r="25" customHeight="1" spans="1:32">
      <c r="A25" s="10" t="s">
        <v>266</v>
      </c>
      <c r="B25" s="10"/>
      <c r="C25" s="10" t="s">
        <v>267</v>
      </c>
      <c r="D25" s="10"/>
      <c r="E25" s="10"/>
      <c r="F25" s="10"/>
      <c r="G25" s="10" t="s">
        <v>267</v>
      </c>
      <c r="H25" s="10" t="s">
        <v>267</v>
      </c>
      <c r="I25" s="10" t="s">
        <v>267</v>
      </c>
      <c r="J25" s="10" t="s">
        <v>267</v>
      </c>
      <c r="K25" s="10" t="s">
        <v>267</v>
      </c>
      <c r="L25" s="10" t="s">
        <v>267</v>
      </c>
      <c r="M25" s="10" t="s">
        <v>267</v>
      </c>
      <c r="N25" s="10" t="s">
        <v>267</v>
      </c>
      <c r="O25" s="10" t="s">
        <v>267</v>
      </c>
      <c r="P25" s="10" t="s">
        <v>267</v>
      </c>
      <c r="Q25" s="10"/>
      <c r="R25" s="13" t="s">
        <v>20</v>
      </c>
      <c r="S25" s="13" t="s">
        <v>21</v>
      </c>
      <c r="T25" s="10" t="s">
        <v>267</v>
      </c>
      <c r="U25" s="13"/>
      <c r="V25" s="13" t="s">
        <v>268</v>
      </c>
      <c r="W25" s="13" t="s">
        <v>22</v>
      </c>
      <c r="X25" s="13"/>
      <c r="Y25" s="13"/>
      <c r="Z25" s="13"/>
      <c r="AA25" s="10"/>
      <c r="AB25" s="13"/>
      <c r="AC25" s="10"/>
      <c r="AD25" s="10" t="s">
        <v>267</v>
      </c>
      <c r="AE25" s="10"/>
      <c r="AF2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269</v>
      </c>
      <c r="B1" s="4" t="s">
        <v>270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271</v>
      </c>
      <c r="H1" s="4" t="s">
        <v>272</v>
      </c>
      <c r="I1" s="4" t="s">
        <v>13</v>
      </c>
      <c r="J1" s="4" t="s">
        <v>17</v>
      </c>
      <c r="K1" s="4" t="s">
        <v>18</v>
      </c>
      <c r="L1" s="9" t="s">
        <v>273</v>
      </c>
      <c r="M1" s="4" t="s">
        <v>274</v>
      </c>
      <c r="N1" s="4" t="s">
        <v>275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276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D37" sqref="D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277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471</v>
      </c>
      <c r="E2" t="str">
        <f>VLOOKUP(A2,HOP!A:L,12,0)</f>
        <v>471.00</v>
      </c>
      <c r="F2" t="str">
        <f>VLOOKUP(A2,HOP!A:C,3,0)</f>
        <v>2183331</v>
      </c>
      <c r="G2">
        <f>D2-E2</f>
        <v>0</v>
      </c>
      <c r="H2" t="str">
        <f>$H$1&amp;F2</f>
        <v>，2183331</v>
      </c>
      <c r="I2" t="str">
        <f>VLOOKUP(A2,HOP!A:T,20,0)</f>
        <v>直采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350</v>
      </c>
      <c r="E3" t="str">
        <f>VLOOKUP(A3,HOP!A:L,12,0)</f>
        <v>350.00</v>
      </c>
      <c r="F3" t="str">
        <f>VLOOKUP(A3,HOP!A:C,3,0)</f>
        <v>2184551</v>
      </c>
      <c r="G3">
        <f t="shared" ref="G3:G24" si="0">D3-E3</f>
        <v>0</v>
      </c>
      <c r="H3" t="str">
        <f t="shared" ref="H3:H24" si="1">$H$1&amp;F3</f>
        <v>，2184551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102</v>
      </c>
      <c r="C4" s="7" t="s">
        <v>103</v>
      </c>
      <c r="D4" s="3">
        <v>1687</v>
      </c>
      <c r="E4" t="str">
        <f>VLOOKUP(A4,HOP!A:L,12,0)</f>
        <v>1687.00</v>
      </c>
      <c r="F4" t="str">
        <f>VLOOKUP(A4,HOP!A:C,3,0)</f>
        <v>2169444</v>
      </c>
      <c r="G4">
        <f t="shared" si="0"/>
        <v>0</v>
      </c>
      <c r="H4" t="str">
        <f t="shared" si="1"/>
        <v>，2169444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91</v>
      </c>
      <c r="C5" s="7" t="s">
        <v>103</v>
      </c>
      <c r="D5" s="3">
        <v>718</v>
      </c>
      <c r="E5" t="str">
        <f>VLOOKUP(A5,HOP!A:L,12,0)</f>
        <v>718.00</v>
      </c>
      <c r="F5" t="str">
        <f>VLOOKUP(A5,HOP!A:C,3,0)</f>
        <v>2182975</v>
      </c>
      <c r="G5">
        <f t="shared" si="0"/>
        <v>0</v>
      </c>
      <c r="H5" t="str">
        <f t="shared" si="1"/>
        <v>，2182975</v>
      </c>
      <c r="I5" t="str">
        <f>VLOOKUP(A5,HOP!A:T,20,0)</f>
        <v>直采</v>
      </c>
    </row>
    <row r="6" ht="14.25" customHeight="1" spans="1:9">
      <c r="A6" s="6" t="s">
        <v>117</v>
      </c>
      <c r="B6" s="7" t="s">
        <v>123</v>
      </c>
      <c r="C6" s="7" t="s">
        <v>103</v>
      </c>
      <c r="D6" s="3">
        <v>1320</v>
      </c>
      <c r="E6" t="str">
        <f>VLOOKUP(A6,HOP!A:L,12,0)</f>
        <v>1320.00</v>
      </c>
      <c r="F6" t="str">
        <f>VLOOKUP(A6,HOP!A:C,3,0)</f>
        <v>2179971</v>
      </c>
      <c r="G6">
        <f t="shared" si="0"/>
        <v>0</v>
      </c>
      <c r="H6" t="str">
        <f t="shared" si="1"/>
        <v>，2179971</v>
      </c>
      <c r="I6" t="str">
        <f>VLOOKUP(A6,HOP!A:T,20,0)</f>
        <v>直连</v>
      </c>
    </row>
    <row r="7" ht="14.25" customHeight="1" spans="1:9">
      <c r="A7" s="6" t="s">
        <v>128</v>
      </c>
      <c r="B7" s="7" t="s">
        <v>79</v>
      </c>
      <c r="C7" s="7" t="s">
        <v>103</v>
      </c>
      <c r="D7" s="3">
        <v>2859</v>
      </c>
      <c r="E7" t="str">
        <f>VLOOKUP(A7,HOP!A:L,12,0)</f>
        <v>2859.00</v>
      </c>
      <c r="F7" t="str">
        <f>VLOOKUP(A7,HOP!A:C,3,0)</f>
        <v>2179233</v>
      </c>
      <c r="G7">
        <f t="shared" si="0"/>
        <v>0</v>
      </c>
      <c r="H7" t="str">
        <f t="shared" si="1"/>
        <v>，2179233</v>
      </c>
      <c r="I7" t="str">
        <f>VLOOKUP(A7,HOP!A:T,20,0)</f>
        <v>直连</v>
      </c>
    </row>
    <row r="8" ht="14.25" customHeight="1" spans="1:9">
      <c r="A8" s="6" t="s">
        <v>137</v>
      </c>
      <c r="B8" s="7" t="s">
        <v>103</v>
      </c>
      <c r="C8" s="7" t="s">
        <v>140</v>
      </c>
      <c r="D8" s="3">
        <v>718</v>
      </c>
      <c r="E8" t="str">
        <f>VLOOKUP(A8,HOP!A:L,12,0)</f>
        <v>718.00</v>
      </c>
      <c r="F8" t="str">
        <f>VLOOKUP(A8,HOP!A:C,3,0)</f>
        <v>2183084</v>
      </c>
      <c r="G8">
        <f t="shared" si="0"/>
        <v>0</v>
      </c>
      <c r="H8" t="str">
        <f t="shared" si="1"/>
        <v>，2183084</v>
      </c>
      <c r="I8" t="str">
        <f>VLOOKUP(A8,HOP!A:T,20,0)</f>
        <v>直采</v>
      </c>
    </row>
    <row r="9" ht="14.25" customHeight="1" spans="1:9">
      <c r="A9" s="6" t="s">
        <v>144</v>
      </c>
      <c r="B9" s="7" t="s">
        <v>103</v>
      </c>
      <c r="C9" s="7" t="s">
        <v>140</v>
      </c>
      <c r="D9" s="3">
        <v>748</v>
      </c>
      <c r="E9" t="str">
        <f>VLOOKUP(A9,HOP!A:L,12,0)</f>
        <v>748.00</v>
      </c>
      <c r="F9" t="str">
        <f>VLOOKUP(A9,HOP!A:C,3,0)</f>
        <v>2184577</v>
      </c>
      <c r="G9">
        <f t="shared" si="0"/>
        <v>0</v>
      </c>
      <c r="H9" t="str">
        <f t="shared" si="1"/>
        <v>，2184577</v>
      </c>
      <c r="I9" t="str">
        <f>VLOOKUP(A9,HOP!A:T,20,0)</f>
        <v>直采</v>
      </c>
    </row>
    <row r="10" ht="14.25" customHeight="1" spans="1:9">
      <c r="A10" s="6" t="s">
        <v>150</v>
      </c>
      <c r="B10" s="7" t="s">
        <v>80</v>
      </c>
      <c r="C10" s="7" t="s">
        <v>153</v>
      </c>
      <c r="D10" s="3">
        <v>2872</v>
      </c>
      <c r="E10" t="str">
        <f>VLOOKUP(A10,HOP!A:L,12,0)</f>
        <v>2872.00</v>
      </c>
      <c r="F10" t="str">
        <f>VLOOKUP(A10,HOP!A:C,3,0)</f>
        <v>2182937</v>
      </c>
      <c r="G10">
        <f t="shared" si="0"/>
        <v>0</v>
      </c>
      <c r="H10" t="str">
        <f t="shared" si="1"/>
        <v>，2182937</v>
      </c>
      <c r="I10" t="str">
        <f>VLOOKUP(A10,HOP!A:T,20,0)</f>
        <v>直采</v>
      </c>
    </row>
    <row r="11" ht="14.25" customHeight="1" spans="1:9">
      <c r="A11" s="6" t="s">
        <v>157</v>
      </c>
      <c r="B11" s="7" t="s">
        <v>140</v>
      </c>
      <c r="C11" s="7" t="s">
        <v>153</v>
      </c>
      <c r="D11" s="3">
        <v>358</v>
      </c>
      <c r="E11" t="str">
        <f>VLOOKUP(A11,HOP!A:L,12,0)</f>
        <v>358.00</v>
      </c>
      <c r="F11" t="str">
        <f>VLOOKUP(A11,HOP!A:C,3,0)</f>
        <v>2186670</v>
      </c>
      <c r="G11">
        <f t="shared" si="0"/>
        <v>0</v>
      </c>
      <c r="H11" t="str">
        <f t="shared" si="1"/>
        <v>，2186670</v>
      </c>
      <c r="I11" t="str">
        <f>VLOOKUP(A11,HOP!A:T,20,0)</f>
        <v>直连</v>
      </c>
    </row>
    <row r="12" ht="14.25" customHeight="1" spans="1:9">
      <c r="A12" s="6" t="s">
        <v>165</v>
      </c>
      <c r="B12" s="7" t="s">
        <v>140</v>
      </c>
      <c r="C12" s="7" t="s">
        <v>153</v>
      </c>
      <c r="D12" s="3">
        <v>234</v>
      </c>
      <c r="E12" t="str">
        <f>VLOOKUP(A12,HOP!A:L,12,0)</f>
        <v>234.00</v>
      </c>
      <c r="F12" t="str">
        <f>VLOOKUP(A12,HOP!A:C,3,0)</f>
        <v>2185653</v>
      </c>
      <c r="G12">
        <f t="shared" si="0"/>
        <v>0</v>
      </c>
      <c r="H12" t="str">
        <f t="shared" si="1"/>
        <v>，2185653</v>
      </c>
      <c r="I12" t="str">
        <f>VLOOKUP(A12,HOP!A:T,20,0)</f>
        <v>直连</v>
      </c>
    </row>
    <row r="13" ht="14.25" customHeight="1" spans="1:9">
      <c r="A13" s="6" t="s">
        <v>174</v>
      </c>
      <c r="B13" s="7" t="s">
        <v>140</v>
      </c>
      <c r="C13" s="7" t="s">
        <v>153</v>
      </c>
      <c r="D13" s="3">
        <v>420</v>
      </c>
      <c r="E13" t="str">
        <f>VLOOKUP(A13,HOP!A:L,12,0)</f>
        <v>420.00</v>
      </c>
      <c r="F13" t="str">
        <f>VLOOKUP(A13,HOP!A:C,3,0)</f>
        <v>2188403</v>
      </c>
      <c r="G13">
        <f t="shared" si="0"/>
        <v>0</v>
      </c>
      <c r="H13" t="str">
        <f t="shared" si="1"/>
        <v>，2188403</v>
      </c>
      <c r="I13" t="str">
        <f>VLOOKUP(A13,HOP!A:T,20,0)</f>
        <v>直连</v>
      </c>
    </row>
    <row r="14" ht="14.25" customHeight="1" spans="1:9">
      <c r="A14" s="6" t="s">
        <v>180</v>
      </c>
      <c r="B14" s="7" t="s">
        <v>91</v>
      </c>
      <c r="C14" s="7" t="s">
        <v>153</v>
      </c>
      <c r="D14" s="3">
        <v>486</v>
      </c>
      <c r="E14" t="str">
        <f>VLOOKUP(A14,HOP!A:L,12,0)</f>
        <v>486.00</v>
      </c>
      <c r="F14" t="str">
        <f>VLOOKUP(A14,HOP!A:C,3,0)</f>
        <v>2184568</v>
      </c>
      <c r="G14">
        <f t="shared" si="0"/>
        <v>0</v>
      </c>
      <c r="H14" t="str">
        <f t="shared" si="1"/>
        <v>，2184568</v>
      </c>
      <c r="I14" t="str">
        <f>VLOOKUP(A14,HOP!A:T,20,0)</f>
        <v>直连</v>
      </c>
    </row>
    <row r="15" ht="14.25" customHeight="1" spans="1:9">
      <c r="A15" s="6" t="s">
        <v>189</v>
      </c>
      <c r="B15" s="7" t="s">
        <v>153</v>
      </c>
      <c r="C15" s="7" t="s">
        <v>194</v>
      </c>
      <c r="D15" s="3">
        <v>1390</v>
      </c>
      <c r="E15" t="str">
        <f>VLOOKUP(A15,HOP!A:L,12,0)</f>
        <v>1390.00</v>
      </c>
      <c r="F15" t="str">
        <f>VLOOKUP(A15,HOP!A:C,3,0)</f>
        <v>2183534</v>
      </c>
      <c r="G15">
        <f t="shared" si="0"/>
        <v>0</v>
      </c>
      <c r="H15" t="str">
        <f t="shared" si="1"/>
        <v>，2183534</v>
      </c>
      <c r="I15" t="str">
        <f>VLOOKUP(A15,HOP!A:T,20,0)</f>
        <v>直连</v>
      </c>
    </row>
    <row r="16" ht="14.25" customHeight="1" spans="1:9">
      <c r="A16" s="6" t="s">
        <v>199</v>
      </c>
      <c r="B16" s="7" t="s">
        <v>153</v>
      </c>
      <c r="C16" s="7" t="s">
        <v>194</v>
      </c>
      <c r="D16" s="3">
        <v>354</v>
      </c>
      <c r="E16" t="str">
        <f>VLOOKUP(A16,HOP!A:L,12,0)</f>
        <v>354.00</v>
      </c>
      <c r="F16" t="str">
        <f>VLOOKUP(A16,HOP!A:C,3,0)</f>
        <v>2183834</v>
      </c>
      <c r="G16">
        <f t="shared" si="0"/>
        <v>0</v>
      </c>
      <c r="H16" t="str">
        <f t="shared" si="1"/>
        <v>，2183834</v>
      </c>
      <c r="I16" t="str">
        <f>VLOOKUP(A16,HOP!A:T,20,0)</f>
        <v>直连</v>
      </c>
    </row>
    <row r="17" ht="14.25" customHeight="1" spans="1:9">
      <c r="A17" s="6" t="s">
        <v>207</v>
      </c>
      <c r="B17" s="7" t="s">
        <v>140</v>
      </c>
      <c r="C17" s="7" t="s">
        <v>194</v>
      </c>
      <c r="D17" s="3">
        <v>470</v>
      </c>
      <c r="E17" t="str">
        <f>VLOOKUP(A17,HOP!A:L,12,0)</f>
        <v>470.00</v>
      </c>
      <c r="F17" t="str">
        <f>VLOOKUP(A17,HOP!A:C,3,0)</f>
        <v>2188097</v>
      </c>
      <c r="G17">
        <f t="shared" si="0"/>
        <v>0</v>
      </c>
      <c r="H17" t="str">
        <f t="shared" si="1"/>
        <v>，2188097</v>
      </c>
      <c r="I17" t="str">
        <f>VLOOKUP(A17,HOP!A:T,20,0)</f>
        <v>直连</v>
      </c>
    </row>
    <row r="18" ht="14.25" hidden="1" customHeight="1" spans="1:9">
      <c r="A18" s="6" t="s">
        <v>216</v>
      </c>
      <c r="B18" s="7" t="s">
        <v>221</v>
      </c>
      <c r="C18" s="7" t="s">
        <v>222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VLOOKUP(A18,HOP!A:T,20,0)</f>
        <v>#N/A</v>
      </c>
    </row>
    <row r="19" ht="14.25" hidden="1" customHeight="1" spans="1:9">
      <c r="A19" s="6" t="s">
        <v>226</v>
      </c>
      <c r="B19" s="7" t="s">
        <v>230</v>
      </c>
      <c r="C19" s="7" t="s">
        <v>222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VLOOKUP(A19,HOP!A:T,20,0)</f>
        <v>#N/A</v>
      </c>
    </row>
    <row r="20" ht="14.25" hidden="1" customHeight="1" spans="1:9">
      <c r="A20" s="6" t="s">
        <v>233</v>
      </c>
      <c r="B20" s="7" t="s">
        <v>230</v>
      </c>
      <c r="C20" s="7" t="s">
        <v>222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VLOOKUP(A20,HOP!A:T,20,0)</f>
        <v>#N/A</v>
      </c>
    </row>
    <row r="21" ht="14.25" hidden="1" customHeight="1" spans="1:9">
      <c r="A21" s="6" t="s">
        <v>238</v>
      </c>
      <c r="B21" s="7" t="s">
        <v>241</v>
      </c>
      <c r="C21" s="7" t="s">
        <v>242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VLOOKUP(A21,HOP!A:T,20,0)</f>
        <v>#N/A</v>
      </c>
    </row>
    <row r="22" ht="14.25" hidden="1" customHeight="1" spans="1:9">
      <c r="A22" s="6" t="s">
        <v>245</v>
      </c>
      <c r="B22" s="7" t="s">
        <v>230</v>
      </c>
      <c r="C22" s="7" t="s">
        <v>222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VLOOKUP(A22,HOP!A:T,20,0)</f>
        <v>#N/A</v>
      </c>
    </row>
    <row r="23" ht="14.25" customHeight="1" spans="1:9">
      <c r="A23" s="6" t="s">
        <v>249</v>
      </c>
      <c r="B23" s="7" t="s">
        <v>153</v>
      </c>
      <c r="C23" s="7" t="s">
        <v>229</v>
      </c>
      <c r="D23" s="3">
        <v>650</v>
      </c>
      <c r="E23" t="str">
        <f>VLOOKUP(A23,HOP!A:L,12,0)</f>
        <v>650.00</v>
      </c>
      <c r="F23" t="str">
        <f>VLOOKUP(A23,HOP!A:C,3,0)</f>
        <v>2183889</v>
      </c>
      <c r="G23">
        <f t="shared" si="0"/>
        <v>0</v>
      </c>
      <c r="H23" t="str">
        <f t="shared" si="1"/>
        <v>，2183889</v>
      </c>
      <c r="I23" t="str">
        <f>VLOOKUP(A23,HOP!A:T,20,0)</f>
        <v>直连</v>
      </c>
    </row>
    <row r="24" ht="14.25" customHeight="1" spans="1:9">
      <c r="A24" s="6" t="s">
        <v>258</v>
      </c>
      <c r="B24" s="7" t="s">
        <v>140</v>
      </c>
      <c r="C24" s="7" t="s">
        <v>229</v>
      </c>
      <c r="D24" s="3">
        <v>2280</v>
      </c>
      <c r="E24" t="str">
        <f>VLOOKUP(A24,HOP!A:L,12,0)</f>
        <v>2280.00</v>
      </c>
      <c r="F24" t="str">
        <f>VLOOKUP(A24,HOP!A:C,3,0)</f>
        <v>2176902</v>
      </c>
      <c r="G24">
        <f t="shared" si="0"/>
        <v>0</v>
      </c>
      <c r="H24" t="str">
        <f t="shared" si="1"/>
        <v>，2176902</v>
      </c>
      <c r="I24" t="str">
        <f>VLOOKUP(A24,HOP!A:T,20,0)</f>
        <v>直连</v>
      </c>
    </row>
    <row r="26" spans="4:4">
      <c r="D26" s="3">
        <f>SUM(D2:D25)</f>
        <v>18385</v>
      </c>
    </row>
    <row r="27" ht="14.25" spans="4:4">
      <c r="D27" s="8" t="s">
        <v>23</v>
      </c>
    </row>
    <row r="30" spans="1:1">
      <c r="A30" t="s">
        <v>278</v>
      </c>
    </row>
    <row r="31" spans="1:1">
      <c r="A31" t="s">
        <v>279</v>
      </c>
    </row>
    <row r="32" spans="1:1">
      <c r="A32" s="5" t="s">
        <v>280</v>
      </c>
    </row>
  </sheetData>
  <autoFilter ref="A1:I24">
    <filterColumn colId="3">
      <filters>
        <filter val="1,320.00"/>
        <filter val="1,390.00"/>
        <filter val="1,687.00"/>
        <filter val="234.00"/>
        <filter val="350.00"/>
        <filter val="354.00"/>
        <filter val="358.00"/>
        <filter val="420.00"/>
        <filter val="470.00"/>
        <filter val="471.00"/>
        <filter val="486.00"/>
        <filter val="650.00"/>
        <filter val="718.00"/>
        <filter val="748.00"/>
        <filter val="2,280.00"/>
        <filter val="2,859.00"/>
        <filter val="2,87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281</v>
      </c>
      <c r="B1" s="2" t="s">
        <v>282</v>
      </c>
      <c r="C1" s="2" t="s">
        <v>283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284</v>
      </c>
      <c r="I1" s="2" t="s">
        <v>285</v>
      </c>
      <c r="J1" s="2" t="s">
        <v>286</v>
      </c>
      <c r="K1" s="2" t="s">
        <v>287</v>
      </c>
      <c r="L1" s="2" t="s">
        <v>288</v>
      </c>
      <c r="M1" s="2" t="s">
        <v>289</v>
      </c>
      <c r="N1" s="2" t="s">
        <v>290</v>
      </c>
      <c r="O1" s="2" t="s">
        <v>291</v>
      </c>
      <c r="P1" s="2" t="s">
        <v>292</v>
      </c>
      <c r="Q1" s="2" t="s">
        <v>293</v>
      </c>
      <c r="R1" s="2" t="s">
        <v>294</v>
      </c>
      <c r="S1" s="2" t="s">
        <v>295</v>
      </c>
      <c r="T1" s="2" t="s">
        <v>296</v>
      </c>
    </row>
    <row r="2" s="1" customFormat="1" spans="1:20">
      <c r="A2" s="1" t="s">
        <v>96</v>
      </c>
      <c r="B2" s="1" t="s">
        <v>101</v>
      </c>
      <c r="C2" s="1" t="s">
        <v>97</v>
      </c>
      <c r="D2" s="1" t="s">
        <v>297</v>
      </c>
      <c r="E2" s="1" t="s">
        <v>298</v>
      </c>
      <c r="F2" s="1" t="s">
        <v>102</v>
      </c>
      <c r="G2" s="1" t="s">
        <v>103</v>
      </c>
      <c r="H2" s="1" t="s">
        <v>299</v>
      </c>
      <c r="I2" s="1" t="s">
        <v>300</v>
      </c>
      <c r="J2" s="1" t="s">
        <v>301</v>
      </c>
      <c r="K2" s="1" t="s">
        <v>300</v>
      </c>
      <c r="L2" s="1" t="s">
        <v>300</v>
      </c>
      <c r="M2" s="1" t="s">
        <v>302</v>
      </c>
      <c r="N2" s="1" t="s">
        <v>302</v>
      </c>
      <c r="O2" s="1" t="s">
        <v>303</v>
      </c>
      <c r="P2" s="1" t="s">
        <v>304</v>
      </c>
      <c r="Q2" s="1" t="s">
        <v>305</v>
      </c>
      <c r="R2" s="1" t="s">
        <v>73</v>
      </c>
      <c r="S2" s="1" t="s">
        <v>306</v>
      </c>
      <c r="T2" s="1" t="s">
        <v>307</v>
      </c>
    </row>
    <row r="3" s="1" customFormat="1" spans="1:20">
      <c r="A3" s="1" t="s">
        <v>258</v>
      </c>
      <c r="B3" s="1" t="s">
        <v>261</v>
      </c>
      <c r="C3" s="1" t="s">
        <v>259</v>
      </c>
      <c r="D3" s="1" t="s">
        <v>252</v>
      </c>
      <c r="E3" s="1" t="s">
        <v>308</v>
      </c>
      <c r="F3" s="1" t="s">
        <v>140</v>
      </c>
      <c r="G3" s="1" t="s">
        <v>229</v>
      </c>
      <c r="H3" s="1" t="s">
        <v>299</v>
      </c>
      <c r="I3" s="1" t="s">
        <v>309</v>
      </c>
      <c r="J3" s="1" t="s">
        <v>301</v>
      </c>
      <c r="K3" s="1" t="s">
        <v>309</v>
      </c>
      <c r="L3" s="1" t="s">
        <v>309</v>
      </c>
      <c r="M3" s="1" t="s">
        <v>302</v>
      </c>
      <c r="N3" s="1" t="s">
        <v>302</v>
      </c>
      <c r="O3" s="1" t="s">
        <v>303</v>
      </c>
      <c r="P3" s="1" t="s">
        <v>304</v>
      </c>
      <c r="Q3" s="1" t="s">
        <v>310</v>
      </c>
      <c r="R3" s="1" t="s">
        <v>73</v>
      </c>
      <c r="S3" s="1" t="s">
        <v>306</v>
      </c>
      <c r="T3" s="1" t="s">
        <v>307</v>
      </c>
    </row>
    <row r="4" s="1" customFormat="1" spans="1:20">
      <c r="A4" s="1" t="s">
        <v>128</v>
      </c>
      <c r="B4" s="1" t="s">
        <v>122</v>
      </c>
      <c r="C4" s="1" t="s">
        <v>129</v>
      </c>
      <c r="D4" s="1" t="s">
        <v>131</v>
      </c>
      <c r="E4" s="1" t="s">
        <v>311</v>
      </c>
      <c r="F4" s="1" t="s">
        <v>79</v>
      </c>
      <c r="G4" s="1" t="s">
        <v>103</v>
      </c>
      <c r="H4" s="1" t="s">
        <v>299</v>
      </c>
      <c r="I4" s="1" t="s">
        <v>312</v>
      </c>
      <c r="J4" s="1" t="s">
        <v>301</v>
      </c>
      <c r="K4" s="1" t="s">
        <v>312</v>
      </c>
      <c r="L4" s="1" t="s">
        <v>312</v>
      </c>
      <c r="M4" s="1" t="s">
        <v>302</v>
      </c>
      <c r="N4" s="1" t="s">
        <v>302</v>
      </c>
      <c r="O4" s="1" t="s">
        <v>303</v>
      </c>
      <c r="P4" s="1" t="s">
        <v>304</v>
      </c>
      <c r="Q4" s="1" t="s">
        <v>313</v>
      </c>
      <c r="R4" s="1" t="s">
        <v>73</v>
      </c>
      <c r="S4" s="1" t="s">
        <v>306</v>
      </c>
      <c r="T4" s="1" t="s">
        <v>307</v>
      </c>
    </row>
    <row r="5" s="1" customFormat="1" spans="1:20">
      <c r="A5" s="1" t="s">
        <v>117</v>
      </c>
      <c r="B5" s="1" t="s">
        <v>122</v>
      </c>
      <c r="C5" s="1" t="s">
        <v>118</v>
      </c>
      <c r="D5" s="1" t="s">
        <v>120</v>
      </c>
      <c r="E5" s="1" t="s">
        <v>314</v>
      </c>
      <c r="F5" s="1" t="s">
        <v>123</v>
      </c>
      <c r="G5" s="1" t="s">
        <v>103</v>
      </c>
      <c r="H5" s="1" t="s">
        <v>299</v>
      </c>
      <c r="I5" s="1" t="s">
        <v>315</v>
      </c>
      <c r="J5" s="1" t="s">
        <v>301</v>
      </c>
      <c r="K5" s="1" t="s">
        <v>315</v>
      </c>
      <c r="L5" s="1" t="s">
        <v>315</v>
      </c>
      <c r="M5" s="1" t="s">
        <v>302</v>
      </c>
      <c r="N5" s="1" t="s">
        <v>302</v>
      </c>
      <c r="O5" s="1" t="s">
        <v>303</v>
      </c>
      <c r="P5" s="1" t="s">
        <v>304</v>
      </c>
      <c r="Q5" s="1" t="s">
        <v>316</v>
      </c>
      <c r="R5" s="1" t="s">
        <v>73</v>
      </c>
      <c r="S5" s="1" t="s">
        <v>306</v>
      </c>
      <c r="T5" s="1" t="s">
        <v>307</v>
      </c>
    </row>
    <row r="6" s="1" customFormat="1" spans="1:20">
      <c r="A6" s="1" t="s">
        <v>150</v>
      </c>
      <c r="B6" s="1" t="s">
        <v>79</v>
      </c>
      <c r="C6" s="1" t="s">
        <v>151</v>
      </c>
      <c r="D6" s="1" t="s">
        <v>111</v>
      </c>
      <c r="E6" s="1" t="s">
        <v>317</v>
      </c>
      <c r="F6" s="1" t="s">
        <v>80</v>
      </c>
      <c r="G6" s="1" t="s">
        <v>153</v>
      </c>
      <c r="H6" s="1" t="s">
        <v>299</v>
      </c>
      <c r="I6" s="1" t="s">
        <v>318</v>
      </c>
      <c r="J6" s="1" t="s">
        <v>301</v>
      </c>
      <c r="K6" s="1" t="s">
        <v>318</v>
      </c>
      <c r="L6" s="1" t="s">
        <v>318</v>
      </c>
      <c r="M6" s="1" t="s">
        <v>302</v>
      </c>
      <c r="N6" s="1" t="s">
        <v>302</v>
      </c>
      <c r="O6" s="1" t="s">
        <v>303</v>
      </c>
      <c r="P6" s="1" t="s">
        <v>304</v>
      </c>
      <c r="Q6" s="1" t="s">
        <v>319</v>
      </c>
      <c r="R6" s="1" t="s">
        <v>73</v>
      </c>
      <c r="S6" s="1" t="s">
        <v>306</v>
      </c>
      <c r="T6" s="1" t="s">
        <v>320</v>
      </c>
    </row>
    <row r="7" s="1" customFormat="1" spans="1:20">
      <c r="A7" s="1" t="s">
        <v>108</v>
      </c>
      <c r="B7" s="1" t="s">
        <v>79</v>
      </c>
      <c r="C7" s="1" t="s">
        <v>109</v>
      </c>
      <c r="D7" s="1" t="s">
        <v>111</v>
      </c>
      <c r="E7" s="1" t="s">
        <v>321</v>
      </c>
      <c r="F7" s="1" t="s">
        <v>91</v>
      </c>
      <c r="G7" s="1" t="s">
        <v>103</v>
      </c>
      <c r="H7" s="1" t="s">
        <v>299</v>
      </c>
      <c r="I7" s="1" t="s">
        <v>322</v>
      </c>
      <c r="J7" s="1" t="s">
        <v>301</v>
      </c>
      <c r="K7" s="1" t="s">
        <v>322</v>
      </c>
      <c r="L7" s="1" t="s">
        <v>322</v>
      </c>
      <c r="M7" s="1" t="s">
        <v>302</v>
      </c>
      <c r="N7" s="1" t="s">
        <v>302</v>
      </c>
      <c r="O7" s="1" t="s">
        <v>303</v>
      </c>
      <c r="P7" s="1" t="s">
        <v>304</v>
      </c>
      <c r="Q7" s="1" t="s">
        <v>323</v>
      </c>
      <c r="R7" s="1" t="s">
        <v>73</v>
      </c>
      <c r="S7" s="1" t="s">
        <v>306</v>
      </c>
      <c r="T7" s="1" t="s">
        <v>320</v>
      </c>
    </row>
    <row r="8" s="1" customFormat="1" spans="1:20">
      <c r="A8" s="1" t="s">
        <v>137</v>
      </c>
      <c r="B8" s="1" t="s">
        <v>79</v>
      </c>
      <c r="C8" s="1" t="s">
        <v>138</v>
      </c>
      <c r="D8" s="1" t="s">
        <v>111</v>
      </c>
      <c r="E8" s="1" t="s">
        <v>324</v>
      </c>
      <c r="F8" s="1" t="s">
        <v>103</v>
      </c>
      <c r="G8" s="1" t="s">
        <v>140</v>
      </c>
      <c r="H8" s="1" t="s">
        <v>299</v>
      </c>
      <c r="I8" s="1" t="s">
        <v>322</v>
      </c>
      <c r="J8" s="1" t="s">
        <v>301</v>
      </c>
      <c r="K8" s="1" t="s">
        <v>322</v>
      </c>
      <c r="L8" s="1" t="s">
        <v>322</v>
      </c>
      <c r="M8" s="1" t="s">
        <v>302</v>
      </c>
      <c r="N8" s="1" t="s">
        <v>302</v>
      </c>
      <c r="O8" s="1" t="s">
        <v>303</v>
      </c>
      <c r="P8" s="1" t="s">
        <v>304</v>
      </c>
      <c r="Q8" s="1" t="s">
        <v>325</v>
      </c>
      <c r="R8" s="1" t="s">
        <v>73</v>
      </c>
      <c r="S8" s="1" t="s">
        <v>306</v>
      </c>
      <c r="T8" s="1" t="s">
        <v>320</v>
      </c>
    </row>
    <row r="9" s="1" customFormat="1" spans="1:20">
      <c r="A9" s="1" t="s">
        <v>70</v>
      </c>
      <c r="B9" s="1" t="s">
        <v>79</v>
      </c>
      <c r="C9" s="1" t="s">
        <v>71</v>
      </c>
      <c r="D9" s="1" t="s">
        <v>76</v>
      </c>
      <c r="E9" s="1" t="s">
        <v>326</v>
      </c>
      <c r="F9" s="1" t="s">
        <v>79</v>
      </c>
      <c r="G9" s="1" t="s">
        <v>80</v>
      </c>
      <c r="H9" s="1" t="s">
        <v>299</v>
      </c>
      <c r="I9" s="1" t="s">
        <v>327</v>
      </c>
      <c r="J9" s="1" t="s">
        <v>301</v>
      </c>
      <c r="K9" s="1" t="s">
        <v>327</v>
      </c>
      <c r="L9" s="1" t="s">
        <v>327</v>
      </c>
      <c r="M9" s="1" t="s">
        <v>302</v>
      </c>
      <c r="N9" s="1" t="s">
        <v>302</v>
      </c>
      <c r="O9" s="1" t="s">
        <v>303</v>
      </c>
      <c r="P9" s="1" t="s">
        <v>304</v>
      </c>
      <c r="Q9" s="1" t="s">
        <v>328</v>
      </c>
      <c r="R9" s="1" t="s">
        <v>73</v>
      </c>
      <c r="S9" s="1" t="s">
        <v>306</v>
      </c>
      <c r="T9" s="1" t="s">
        <v>320</v>
      </c>
    </row>
    <row r="10" s="1" customFormat="1" spans="1:20">
      <c r="A10" s="1" t="s">
        <v>189</v>
      </c>
      <c r="B10" s="1" t="s">
        <v>79</v>
      </c>
      <c r="C10" s="1" t="s">
        <v>190</v>
      </c>
      <c r="D10" s="1" t="s">
        <v>329</v>
      </c>
      <c r="E10" s="1" t="s">
        <v>330</v>
      </c>
      <c r="F10" s="1" t="s">
        <v>153</v>
      </c>
      <c r="G10" s="1" t="s">
        <v>194</v>
      </c>
      <c r="H10" s="1" t="s">
        <v>299</v>
      </c>
      <c r="I10" s="1" t="s">
        <v>331</v>
      </c>
      <c r="J10" s="1" t="s">
        <v>301</v>
      </c>
      <c r="K10" s="1" t="s">
        <v>331</v>
      </c>
      <c r="L10" s="1" t="s">
        <v>331</v>
      </c>
      <c r="M10" s="1" t="s">
        <v>302</v>
      </c>
      <c r="N10" s="1" t="s">
        <v>302</v>
      </c>
      <c r="O10" s="1" t="s">
        <v>303</v>
      </c>
      <c r="P10" s="1" t="s">
        <v>304</v>
      </c>
      <c r="Q10" s="1" t="s">
        <v>332</v>
      </c>
      <c r="R10" s="1" t="s">
        <v>73</v>
      </c>
      <c r="S10" s="1" t="s">
        <v>306</v>
      </c>
      <c r="T10" s="1" t="s">
        <v>307</v>
      </c>
    </row>
    <row r="11" s="1" customFormat="1" spans="1:20">
      <c r="A11" s="1" t="s">
        <v>199</v>
      </c>
      <c r="B11" s="1" t="s">
        <v>80</v>
      </c>
      <c r="C11" s="1" t="s">
        <v>200</v>
      </c>
      <c r="D11" s="1" t="s">
        <v>202</v>
      </c>
      <c r="E11" s="1" t="s">
        <v>333</v>
      </c>
      <c r="F11" s="1" t="s">
        <v>153</v>
      </c>
      <c r="G11" s="1" t="s">
        <v>194</v>
      </c>
      <c r="H11" s="1" t="s">
        <v>299</v>
      </c>
      <c r="I11" s="1" t="s">
        <v>334</v>
      </c>
      <c r="J11" s="1" t="s">
        <v>301</v>
      </c>
      <c r="K11" s="1" t="s">
        <v>334</v>
      </c>
      <c r="L11" s="1" t="s">
        <v>334</v>
      </c>
      <c r="M11" s="1" t="s">
        <v>302</v>
      </c>
      <c r="N11" s="1" t="s">
        <v>302</v>
      </c>
      <c r="O11" s="1" t="s">
        <v>303</v>
      </c>
      <c r="P11" s="1" t="s">
        <v>304</v>
      </c>
      <c r="Q11" s="1" t="s">
        <v>335</v>
      </c>
      <c r="R11" s="1" t="s">
        <v>73</v>
      </c>
      <c r="S11" s="1" t="s">
        <v>306</v>
      </c>
      <c r="T11" s="1" t="s">
        <v>307</v>
      </c>
    </row>
    <row r="12" s="1" customFormat="1" spans="1:20">
      <c r="A12" s="1" t="s">
        <v>249</v>
      </c>
      <c r="B12" s="1" t="s">
        <v>80</v>
      </c>
      <c r="C12" s="1" t="s">
        <v>250</v>
      </c>
      <c r="D12" s="1" t="s">
        <v>252</v>
      </c>
      <c r="E12" s="1" t="s">
        <v>336</v>
      </c>
      <c r="F12" s="1" t="s">
        <v>153</v>
      </c>
      <c r="G12" s="1" t="s">
        <v>229</v>
      </c>
      <c r="H12" s="1" t="s">
        <v>299</v>
      </c>
      <c r="I12" s="1" t="s">
        <v>337</v>
      </c>
      <c r="J12" s="1" t="s">
        <v>301</v>
      </c>
      <c r="K12" s="1" t="s">
        <v>337</v>
      </c>
      <c r="L12" s="1" t="s">
        <v>337</v>
      </c>
      <c r="M12" s="1" t="s">
        <v>302</v>
      </c>
      <c r="N12" s="1" t="s">
        <v>302</v>
      </c>
      <c r="O12" s="1" t="s">
        <v>303</v>
      </c>
      <c r="P12" s="1" t="s">
        <v>304</v>
      </c>
      <c r="Q12" s="1" t="s">
        <v>338</v>
      </c>
      <c r="R12" s="1" t="s">
        <v>73</v>
      </c>
      <c r="S12" s="1" t="s">
        <v>306</v>
      </c>
      <c r="T12" s="1" t="s">
        <v>307</v>
      </c>
    </row>
    <row r="13" s="1" customFormat="1" spans="1:20">
      <c r="A13" s="1" t="s">
        <v>86</v>
      </c>
      <c r="B13" s="1" t="s">
        <v>80</v>
      </c>
      <c r="C13" s="1" t="s">
        <v>87</v>
      </c>
      <c r="D13" s="1" t="s">
        <v>89</v>
      </c>
      <c r="E13" s="1" t="s">
        <v>339</v>
      </c>
      <c r="F13" s="1" t="s">
        <v>80</v>
      </c>
      <c r="G13" s="1" t="s">
        <v>91</v>
      </c>
      <c r="H13" s="1" t="s">
        <v>299</v>
      </c>
      <c r="I13" s="1" t="s">
        <v>340</v>
      </c>
      <c r="J13" s="1" t="s">
        <v>301</v>
      </c>
      <c r="K13" s="1" t="s">
        <v>340</v>
      </c>
      <c r="L13" s="1" t="s">
        <v>340</v>
      </c>
      <c r="M13" s="1" t="s">
        <v>302</v>
      </c>
      <c r="N13" s="1" t="s">
        <v>302</v>
      </c>
      <c r="O13" s="1" t="s">
        <v>303</v>
      </c>
      <c r="P13" s="1" t="s">
        <v>304</v>
      </c>
      <c r="Q13" s="1" t="s">
        <v>341</v>
      </c>
      <c r="R13" s="1" t="s">
        <v>73</v>
      </c>
      <c r="S13" s="1" t="s">
        <v>306</v>
      </c>
      <c r="T13" s="1" t="s">
        <v>307</v>
      </c>
    </row>
    <row r="14" s="1" customFormat="1" spans="1:20">
      <c r="A14" s="1" t="s">
        <v>180</v>
      </c>
      <c r="B14" s="1" t="s">
        <v>80</v>
      </c>
      <c r="C14" s="1" t="s">
        <v>181</v>
      </c>
      <c r="D14" s="1" t="s">
        <v>183</v>
      </c>
      <c r="E14" s="1" t="s">
        <v>342</v>
      </c>
      <c r="F14" s="1" t="s">
        <v>91</v>
      </c>
      <c r="G14" s="1" t="s">
        <v>153</v>
      </c>
      <c r="H14" s="1" t="s">
        <v>299</v>
      </c>
      <c r="I14" s="1" t="s">
        <v>343</v>
      </c>
      <c r="J14" s="1" t="s">
        <v>301</v>
      </c>
      <c r="K14" s="1" t="s">
        <v>343</v>
      </c>
      <c r="L14" s="1" t="s">
        <v>343</v>
      </c>
      <c r="M14" s="1" t="s">
        <v>302</v>
      </c>
      <c r="N14" s="1" t="s">
        <v>302</v>
      </c>
      <c r="O14" s="1" t="s">
        <v>303</v>
      </c>
      <c r="P14" s="1" t="s">
        <v>304</v>
      </c>
      <c r="Q14" s="1" t="s">
        <v>344</v>
      </c>
      <c r="R14" s="1" t="s">
        <v>73</v>
      </c>
      <c r="S14" s="1" t="s">
        <v>306</v>
      </c>
      <c r="T14" s="1" t="s">
        <v>307</v>
      </c>
    </row>
    <row r="15" s="1" customFormat="1" spans="1:20">
      <c r="A15" s="1" t="s">
        <v>144</v>
      </c>
      <c r="B15" s="1" t="s">
        <v>80</v>
      </c>
      <c r="C15" s="1" t="s">
        <v>145</v>
      </c>
      <c r="D15" s="1" t="s">
        <v>111</v>
      </c>
      <c r="E15" s="1" t="s">
        <v>345</v>
      </c>
      <c r="F15" s="1" t="s">
        <v>103</v>
      </c>
      <c r="G15" s="1" t="s">
        <v>140</v>
      </c>
      <c r="H15" s="1" t="s">
        <v>299</v>
      </c>
      <c r="I15" s="1" t="s">
        <v>346</v>
      </c>
      <c r="J15" s="1" t="s">
        <v>301</v>
      </c>
      <c r="K15" s="1" t="s">
        <v>346</v>
      </c>
      <c r="L15" s="1" t="s">
        <v>346</v>
      </c>
      <c r="M15" s="1" t="s">
        <v>302</v>
      </c>
      <c r="N15" s="1" t="s">
        <v>302</v>
      </c>
      <c r="O15" s="1" t="s">
        <v>303</v>
      </c>
      <c r="P15" s="1" t="s">
        <v>304</v>
      </c>
      <c r="Q15" s="1" t="s">
        <v>347</v>
      </c>
      <c r="R15" s="1" t="s">
        <v>73</v>
      </c>
      <c r="S15" s="1" t="s">
        <v>306</v>
      </c>
      <c r="T15" s="1" t="s">
        <v>320</v>
      </c>
    </row>
    <row r="16" s="1" customFormat="1" spans="1:20">
      <c r="A16" s="1" t="s">
        <v>165</v>
      </c>
      <c r="B16" s="1" t="s">
        <v>91</v>
      </c>
      <c r="C16" s="1" t="s">
        <v>166</v>
      </c>
      <c r="D16" s="1" t="s">
        <v>168</v>
      </c>
      <c r="E16" s="1" t="s">
        <v>348</v>
      </c>
      <c r="F16" s="1" t="s">
        <v>140</v>
      </c>
      <c r="G16" s="1" t="s">
        <v>153</v>
      </c>
      <c r="H16" s="1" t="s">
        <v>299</v>
      </c>
      <c r="I16" s="1" t="s">
        <v>349</v>
      </c>
      <c r="J16" s="1" t="s">
        <v>301</v>
      </c>
      <c r="K16" s="1" t="s">
        <v>349</v>
      </c>
      <c r="L16" s="1" t="s">
        <v>349</v>
      </c>
      <c r="M16" s="1" t="s">
        <v>302</v>
      </c>
      <c r="N16" s="1" t="s">
        <v>302</v>
      </c>
      <c r="O16" s="1" t="s">
        <v>303</v>
      </c>
      <c r="P16" s="1" t="s">
        <v>304</v>
      </c>
      <c r="Q16" s="1" t="s">
        <v>350</v>
      </c>
      <c r="R16" s="1" t="s">
        <v>73</v>
      </c>
      <c r="S16" s="1" t="s">
        <v>306</v>
      </c>
      <c r="T16" s="1" t="s">
        <v>307</v>
      </c>
    </row>
    <row r="17" s="1" customFormat="1" spans="1:20">
      <c r="A17" s="1" t="s">
        <v>157</v>
      </c>
      <c r="B17" s="1" t="s">
        <v>103</v>
      </c>
      <c r="C17" s="1" t="s">
        <v>158</v>
      </c>
      <c r="D17" s="1" t="s">
        <v>160</v>
      </c>
      <c r="E17" s="1" t="s">
        <v>351</v>
      </c>
      <c r="F17" s="1" t="s">
        <v>140</v>
      </c>
      <c r="G17" s="1" t="s">
        <v>153</v>
      </c>
      <c r="H17" s="1" t="s">
        <v>299</v>
      </c>
      <c r="I17" s="1" t="s">
        <v>352</v>
      </c>
      <c r="J17" s="1" t="s">
        <v>301</v>
      </c>
      <c r="K17" s="1" t="s">
        <v>352</v>
      </c>
      <c r="L17" s="1" t="s">
        <v>352</v>
      </c>
      <c r="M17" s="1" t="s">
        <v>302</v>
      </c>
      <c r="N17" s="1" t="s">
        <v>302</v>
      </c>
      <c r="O17" s="1" t="s">
        <v>303</v>
      </c>
      <c r="P17" s="1" t="s">
        <v>304</v>
      </c>
      <c r="Q17" s="1" t="s">
        <v>353</v>
      </c>
      <c r="R17" s="1" t="s">
        <v>73</v>
      </c>
      <c r="S17" s="1" t="s">
        <v>306</v>
      </c>
      <c r="T17" s="1" t="s">
        <v>307</v>
      </c>
    </row>
    <row r="18" s="1" customFormat="1" spans="1:20">
      <c r="A18" s="1" t="s">
        <v>207</v>
      </c>
      <c r="B18" s="1" t="s">
        <v>140</v>
      </c>
      <c r="C18" s="1" t="s">
        <v>208</v>
      </c>
      <c r="D18" s="1" t="s">
        <v>354</v>
      </c>
      <c r="E18" s="1" t="s">
        <v>355</v>
      </c>
      <c r="F18" s="1" t="s">
        <v>140</v>
      </c>
      <c r="G18" s="1" t="s">
        <v>194</v>
      </c>
      <c r="H18" s="1" t="s">
        <v>299</v>
      </c>
      <c r="I18" s="1" t="s">
        <v>356</v>
      </c>
      <c r="J18" s="1" t="s">
        <v>301</v>
      </c>
      <c r="K18" s="1" t="s">
        <v>356</v>
      </c>
      <c r="L18" s="1" t="s">
        <v>356</v>
      </c>
      <c r="M18" s="1" t="s">
        <v>302</v>
      </c>
      <c r="N18" s="1" t="s">
        <v>302</v>
      </c>
      <c r="O18" s="1" t="s">
        <v>303</v>
      </c>
      <c r="P18" s="1" t="s">
        <v>304</v>
      </c>
      <c r="Q18" s="1" t="s">
        <v>357</v>
      </c>
      <c r="R18" s="1" t="s">
        <v>73</v>
      </c>
      <c r="S18" s="1" t="s">
        <v>306</v>
      </c>
      <c r="T18" s="1" t="s">
        <v>307</v>
      </c>
    </row>
    <row r="19" s="1" customFormat="1" spans="1:20">
      <c r="A19" s="1" t="s">
        <v>174</v>
      </c>
      <c r="B19" s="1" t="s">
        <v>140</v>
      </c>
      <c r="C19" s="1" t="s">
        <v>175</v>
      </c>
      <c r="D19" s="1" t="s">
        <v>168</v>
      </c>
      <c r="E19" s="1" t="s">
        <v>358</v>
      </c>
      <c r="F19" s="1" t="s">
        <v>140</v>
      </c>
      <c r="G19" s="1" t="s">
        <v>153</v>
      </c>
      <c r="H19" s="1" t="s">
        <v>299</v>
      </c>
      <c r="I19" s="1" t="s">
        <v>359</v>
      </c>
      <c r="J19" s="1" t="s">
        <v>301</v>
      </c>
      <c r="K19" s="1" t="s">
        <v>359</v>
      </c>
      <c r="L19" s="1" t="s">
        <v>359</v>
      </c>
      <c r="M19" s="1" t="s">
        <v>302</v>
      </c>
      <c r="N19" s="1" t="s">
        <v>302</v>
      </c>
      <c r="O19" s="1" t="s">
        <v>303</v>
      </c>
      <c r="P19" s="1" t="s">
        <v>304</v>
      </c>
      <c r="Q19" s="1" t="s">
        <v>360</v>
      </c>
      <c r="R19" s="1" t="s">
        <v>73</v>
      </c>
      <c r="S19" s="1" t="s">
        <v>306</v>
      </c>
      <c r="T19" s="1" t="s">
        <v>307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2021-07-13T03:59:42Z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F30761EC77404A1BB598D30C9662446F</vt:lpwstr>
  </property>
</Properties>
</file>