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对账!$A$1:$J$18</definedName>
  </definedNames>
  <calcPr calcId="144525" concurrentCalc="0"/>
</workbook>
</file>

<file path=xl/sharedStrings.xml><?xml version="1.0" encoding="utf-8"?>
<sst xmlns="http://schemas.openxmlformats.org/spreadsheetml/2006/main" count="536" uniqueCount="155">
  <si>
    <t>同程旅行对账单
(账期：20210705-20210711)</t>
  </si>
  <si>
    <t>应付房费总金额</t>
  </si>
  <si>
    <t>应付罚金总金额</t>
  </si>
  <si>
    <t>调整项</t>
  </si>
  <si>
    <t>币种</t>
  </si>
  <si>
    <t>应付合计</t>
  </si>
  <si>
    <t>7843.00</t>
  </si>
  <si>
    <t>0.00</t>
  </si>
  <si>
    <t>CNY</t>
  </si>
  <si>
    <t>诸暨祥生春风十里星空帐篷酒店</t>
  </si>
  <si>
    <t/>
  </si>
  <si>
    <t>小计:858.00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</si>
  <si>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</si>
  <si>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</si>
  <si>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</si>
  <si>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</si>
  <si>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</si>
  <si>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</si>
  <si>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</si>
  <si>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</si>
  <si>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</si>
  <si>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</si>
  <si>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1068485967</t>
  </si>
  <si>
    <t>李赟涛</t>
  </si>
  <si>
    <t>豪华帐篷大床房</t>
  </si>
  <si>
    <t>2021/07/08</t>
  </si>
  <si>
    <t>2021/07/09</t>
  </si>
  <si>
    <t>1.00</t>
  </si>
  <si>
    <t>858.00</t>
  </si>
  <si>
    <t>英德璞驿酒店</t>
  </si>
  <si>
    <t>小计:410.00</t>
  </si>
  <si>
    <t>1069759844</t>
  </si>
  <si>
    <t>钟柳子</t>
  </si>
  <si>
    <t>雅致单床房</t>
  </si>
  <si>
    <t>2021/07/10</t>
  </si>
  <si>
    <t>2021/07/11</t>
  </si>
  <si>
    <t>410.00</t>
  </si>
  <si>
    <t>贵阳溪山里酒店</t>
  </si>
  <si>
    <t>小计:4716.00</t>
  </si>
  <si>
    <t>1068396505</t>
  </si>
  <si>
    <t>147670</t>
  </si>
  <si>
    <t>林芮同</t>
  </si>
  <si>
    <t>高级大床房</t>
  </si>
  <si>
    <t>2021/07/06</t>
  </si>
  <si>
    <t>2021/07/07</t>
  </si>
  <si>
    <t>496.00</t>
  </si>
  <si>
    <t>1068583729</t>
  </si>
  <si>
    <t>147676</t>
  </si>
  <si>
    <t>张景霞</t>
  </si>
  <si>
    <t>1068990995</t>
  </si>
  <si>
    <t>米亚中</t>
  </si>
  <si>
    <t>1070065713</t>
  </si>
  <si>
    <t>147792</t>
  </si>
  <si>
    <t>林娟霞</t>
  </si>
  <si>
    <t>高级精致房</t>
  </si>
  <si>
    <t>435.00</t>
  </si>
  <si>
    <t>1071147755</t>
  </si>
  <si>
    <t>147823</t>
  </si>
  <si>
    <t>王高福</t>
  </si>
  <si>
    <t>高级双床房</t>
  </si>
  <si>
    <t>1071341120</t>
  </si>
  <si>
    <t>1071201973</t>
  </si>
  <si>
    <t>147826</t>
  </si>
  <si>
    <t>张婉雯</t>
  </si>
  <si>
    <t>刘晓清</t>
  </si>
  <si>
    <t>1072444468</t>
  </si>
  <si>
    <t>147870</t>
  </si>
  <si>
    <t>崔瑞强</t>
  </si>
  <si>
    <t>1073364958</t>
  </si>
  <si>
    <t>147894</t>
  </si>
  <si>
    <t>秦英超</t>
  </si>
  <si>
    <t>维也纳国际酒店(肇庆七星岩星湖景区店)</t>
  </si>
  <si>
    <t>小计:1166.00</t>
  </si>
  <si>
    <t>1065685829</t>
  </si>
  <si>
    <t>温晓莹</t>
  </si>
  <si>
    <t>山景双床房</t>
  </si>
  <si>
    <t>278.00</t>
  </si>
  <si>
    <t>1071386983</t>
  </si>
  <si>
    <t>黄继朝</t>
  </si>
  <si>
    <t>湖景大床房</t>
  </si>
  <si>
    <t>2.00</t>
  </si>
  <si>
    <t>610.00</t>
  </si>
  <si>
    <t>1072155126</t>
  </si>
  <si>
    <t>阮锶颖</t>
  </si>
  <si>
    <t>椰风金隆酒店(琼海银海路旗舰店)</t>
  </si>
  <si>
    <t>小计:693.00</t>
  </si>
  <si>
    <t>1070083572</t>
  </si>
  <si>
    <t>卜庆光</t>
  </si>
  <si>
    <t>豪华大床房</t>
  </si>
  <si>
    <t>231.00</t>
  </si>
  <si>
    <t>1072421499</t>
  </si>
  <si>
    <t>陈星</t>
  </si>
  <si>
    <t>1072458133</t>
  </si>
  <si>
    <t>蔡文涛</t>
  </si>
  <si>
    <t>，</t>
  </si>
  <si>
    <t>202107060818070020</t>
  </si>
  <si>
    <t>202107061201490020</t>
  </si>
  <si>
    <t>202107062124360021</t>
  </si>
  <si>
    <t>202107071908480020</t>
  </si>
  <si>
    <t>202107081817260020</t>
  </si>
  <si>
    <t>202107082150380020</t>
  </si>
  <si>
    <t>202107081901060020</t>
  </si>
  <si>
    <t>202107092100320020</t>
  </si>
  <si>
    <t>202107101628270022</t>
  </si>
  <si>
    <t>A210713111430481 HOP：3127元</t>
  </si>
  <si>
    <t>i210713111337 房集：4716元</t>
  </si>
  <si>
    <t>总计：7843元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</si>
  <si>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</si>
  <si>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</si>
  <si>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</si>
  <si>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</si>
  <si>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</si>
  <si>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</si>
  <si>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</si>
  <si>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</si>
  <si>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</si>
  <si>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</si>
  <si>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</si>
  <si>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</si>
  <si>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</si>
  <si>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</si>
  <si>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</si>
  <si>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</si>
  <si>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</si>
  <si>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</si>
  <si>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2021-07-03</t>
  </si>
  <si>
    <t>2182911</t>
  </si>
  <si>
    <t>2021-07-09</t>
  </si>
  <si>
    <t>2021-07-10</t>
  </si>
  <si>
    <t>退房日周结</t>
  </si>
  <si>
    <t>RMB</t>
  </si>
  <si>
    <t>0</t>
  </si>
  <si>
    <t>同程艺龙国内酒店EBK</t>
  </si>
  <si>
    <t>2021-07-04 09:30:19</t>
  </si>
  <si>
    <t>否</t>
  </si>
  <si>
    <t>广州汇登信息科技有限公司</t>
  </si>
  <si>
    <t>直采</t>
  </si>
  <si>
    <t>2021-07-06</t>
  </si>
  <si>
    <t>2185055</t>
  </si>
  <si>
    <t>2021-07-08</t>
  </si>
  <si>
    <t>2021-07-06 10:22:32</t>
  </si>
  <si>
    <t>2021-07-07</t>
  </si>
  <si>
    <t>2186456</t>
  </si>
  <si>
    <t>2021-07-11</t>
  </si>
  <si>
    <t>2021-07-07 12:53:27</t>
  </si>
  <si>
    <t>2186974</t>
  </si>
  <si>
    <t>2021-07-07 19:35:29</t>
  </si>
  <si>
    <t>2188669</t>
  </si>
  <si>
    <t>2021-07-08 22:52:09</t>
  </si>
  <si>
    <t>2189621</t>
  </si>
  <si>
    <t>2021-07-09 14:56:03</t>
  </si>
  <si>
    <t>2190282</t>
  </si>
  <si>
    <t>2021-07-09 20:37:41</t>
  </si>
  <si>
    <t>2190395</t>
  </si>
  <si>
    <t>2021-07-09 21:24:14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</si>
</sst>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6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10</v>
      </c>
      <c r="E14" t="s">
        <v>32</v>
      </c>
      <c r="F14" t="s">
        <v>33</v>
      </c>
      <c r="G14" t="s">
        <v>34</v>
      </c>
      <c r="H14" t="s">
        <v>35</v>
      </c>
      <c r="I14" t="s">
        <v>27</v>
      </c>
      <c r="J14" t="s">
        <v>8</v>
      </c>
      <c r="K14" t="s">
        <v>36</v>
      </c>
    </row>
    <row r="15" spans="2:12">
      <c r="B15" s="3" t="s">
        <v>37</v>
      </c>
      <c r="C15" s="3" t="s">
        <v>10</v>
      </c>
      <c r="D15" s="3" t="s">
        <v>10</v>
      </c>
      <c r="E15" s="3" t="s">
        <v>10</v>
      </c>
      <c r="F15" s="3" t="s">
        <v>38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39</v>
      </c>
      <c r="D17" t="s">
        <v>40</v>
      </c>
      <c r="E17" t="s">
        <v>41</v>
      </c>
      <c r="F17" t="s">
        <v>42</v>
      </c>
      <c r="G17" t="s">
        <v>43</v>
      </c>
      <c r="H17" t="s">
        <v>44</v>
      </c>
      <c r="I17" t="s">
        <v>27</v>
      </c>
      <c r="J17" t="s">
        <v>8</v>
      </c>
      <c r="K17" t="s">
        <v>45</v>
      </c>
    </row>
    <row r="18" spans="2:11">
      <c r="B18" t="s">
        <v>21</v>
      </c>
      <c r="C18" t="s">
        <v>46</v>
      </c>
      <c r="D18" t="s">
        <v>47</v>
      </c>
      <c r="E18" t="s">
        <v>48</v>
      </c>
      <c r="F18" t="s">
        <v>42</v>
      </c>
      <c r="G18" t="s">
        <v>43</v>
      </c>
      <c r="H18" t="s">
        <v>44</v>
      </c>
      <c r="I18" t="s">
        <v>27</v>
      </c>
      <c r="J18" t="s">
        <v>8</v>
      </c>
      <c r="K18" t="s">
        <v>45</v>
      </c>
    </row>
    <row r="19" spans="2:11">
      <c r="B19" t="s">
        <v>21</v>
      </c>
      <c r="C19" t="s">
        <v>49</v>
      </c>
      <c r="D19" t="s">
        <v>10</v>
      </c>
      <c r="E19" t="s">
        <v>50</v>
      </c>
      <c r="F19" t="s">
        <v>42</v>
      </c>
      <c r="G19" t="s">
        <v>43</v>
      </c>
      <c r="H19" t="s">
        <v>44</v>
      </c>
      <c r="I19" t="s">
        <v>27</v>
      </c>
      <c r="J19" t="s">
        <v>8</v>
      </c>
      <c r="K19" t="s">
        <v>45</v>
      </c>
    </row>
    <row r="20" spans="2:11">
      <c r="B20" t="s">
        <v>21</v>
      </c>
      <c r="C20" t="s">
        <v>51</v>
      </c>
      <c r="D20" t="s">
        <v>52</v>
      </c>
      <c r="E20" t="s">
        <v>53</v>
      </c>
      <c r="F20" t="s">
        <v>54</v>
      </c>
      <c r="G20" t="s">
        <v>44</v>
      </c>
      <c r="H20" t="s">
        <v>25</v>
      </c>
      <c r="I20" t="s">
        <v>27</v>
      </c>
      <c r="J20" t="s">
        <v>8</v>
      </c>
      <c r="K20" t="s">
        <v>55</v>
      </c>
    </row>
    <row r="21" spans="2:11">
      <c r="B21" t="s">
        <v>21</v>
      </c>
      <c r="C21" t="s">
        <v>56</v>
      </c>
      <c r="D21" t="s">
        <v>57</v>
      </c>
      <c r="E21" t="s">
        <v>58</v>
      </c>
      <c r="F21" t="s">
        <v>59</v>
      </c>
      <c r="G21" t="s">
        <v>25</v>
      </c>
      <c r="H21" t="s">
        <v>26</v>
      </c>
      <c r="I21" t="s">
        <v>27</v>
      </c>
      <c r="J21" t="s">
        <v>8</v>
      </c>
      <c r="K21" t="s">
        <v>45</v>
      </c>
    </row>
    <row r="22" spans="2:11">
      <c r="B22" t="s">
        <v>21</v>
      </c>
      <c r="C22" t="s">
        <v>60</v>
      </c>
      <c r="D22" t="s">
        <v>52</v>
      </c>
      <c r="E22" t="s">
        <v>53</v>
      </c>
      <c r="F22" t="s">
        <v>54</v>
      </c>
      <c r="G22" t="s">
        <v>25</v>
      </c>
      <c r="H22" t="s">
        <v>26</v>
      </c>
      <c r="I22" t="s">
        <v>27</v>
      </c>
      <c r="J22" t="s">
        <v>8</v>
      </c>
      <c r="K22" t="s">
        <v>55</v>
      </c>
    </row>
    <row r="23" spans="2:11">
      <c r="B23" t="s">
        <v>21</v>
      </c>
      <c r="C23" t="s">
        <v>61</v>
      </c>
      <c r="D23" t="s">
        <v>62</v>
      </c>
      <c r="E23" t="s">
        <v>63</v>
      </c>
      <c r="F23" t="s">
        <v>59</v>
      </c>
      <c r="G23" t="s">
        <v>26</v>
      </c>
      <c r="H23" t="s">
        <v>34</v>
      </c>
      <c r="I23" t="s">
        <v>27</v>
      </c>
      <c r="J23" t="s">
        <v>8</v>
      </c>
      <c r="K23" t="s">
        <v>45</v>
      </c>
    </row>
    <row r="24" spans="2:11">
      <c r="B24" t="s">
        <v>21</v>
      </c>
      <c r="C24" t="s">
        <v>61</v>
      </c>
      <c r="D24" t="s">
        <v>62</v>
      </c>
      <c r="E24" t="s">
        <v>64</v>
      </c>
      <c r="F24" t="s">
        <v>59</v>
      </c>
      <c r="G24" t="s">
        <v>26</v>
      </c>
      <c r="H24" t="s">
        <v>34</v>
      </c>
      <c r="I24" t="s">
        <v>27</v>
      </c>
      <c r="J24" t="s">
        <v>8</v>
      </c>
      <c r="K24" t="s">
        <v>45</v>
      </c>
    </row>
    <row r="25" spans="2:11">
      <c r="B25" t="s">
        <v>21</v>
      </c>
      <c r="C25" t="s">
        <v>65</v>
      </c>
      <c r="D25" t="s">
        <v>66</v>
      </c>
      <c r="E25" t="s">
        <v>67</v>
      </c>
      <c r="F25" t="s">
        <v>54</v>
      </c>
      <c r="G25" t="s">
        <v>26</v>
      </c>
      <c r="H25" t="s">
        <v>34</v>
      </c>
      <c r="I25" t="s">
        <v>27</v>
      </c>
      <c r="J25" t="s">
        <v>8</v>
      </c>
      <c r="K25" t="s">
        <v>55</v>
      </c>
    </row>
    <row r="26" spans="2:11">
      <c r="B26" t="s">
        <v>21</v>
      </c>
      <c r="C26" t="s">
        <v>68</v>
      </c>
      <c r="D26" t="s">
        <v>69</v>
      </c>
      <c r="E26" t="s">
        <v>70</v>
      </c>
      <c r="F26" t="s">
        <v>54</v>
      </c>
      <c r="G26" t="s">
        <v>34</v>
      </c>
      <c r="H26" t="s">
        <v>35</v>
      </c>
      <c r="I26" t="s">
        <v>27</v>
      </c>
      <c r="J26" t="s">
        <v>8</v>
      </c>
      <c r="K26" t="s">
        <v>55</v>
      </c>
    </row>
    <row r="27" spans="2:12">
      <c r="B27" s="3" t="s">
        <v>71</v>
      </c>
      <c r="C27" s="3" t="s">
        <v>10</v>
      </c>
      <c r="D27" s="3" t="s">
        <v>10</v>
      </c>
      <c r="E27" s="3" t="s">
        <v>10</v>
      </c>
      <c r="F27" s="3" t="s">
        <v>72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1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</row>
    <row r="29" spans="2:11">
      <c r="B29" t="s">
        <v>21</v>
      </c>
      <c r="C29" t="s">
        <v>73</v>
      </c>
      <c r="D29" t="s">
        <v>10</v>
      </c>
      <c r="E29" t="s">
        <v>74</v>
      </c>
      <c r="F29" t="s">
        <v>75</v>
      </c>
      <c r="G29" t="s">
        <v>26</v>
      </c>
      <c r="H29" t="s">
        <v>34</v>
      </c>
      <c r="I29" t="s">
        <v>27</v>
      </c>
      <c r="J29" t="s">
        <v>8</v>
      </c>
      <c r="K29" t="s">
        <v>76</v>
      </c>
    </row>
    <row r="30" spans="2:11">
      <c r="B30" t="s">
        <v>21</v>
      </c>
      <c r="C30" t="s">
        <v>77</v>
      </c>
      <c r="D30" t="s">
        <v>10</v>
      </c>
      <c r="E30" t="s">
        <v>78</v>
      </c>
      <c r="F30" t="s">
        <v>79</v>
      </c>
      <c r="G30" t="s">
        <v>26</v>
      </c>
      <c r="H30" t="s">
        <v>35</v>
      </c>
      <c r="I30" t="s">
        <v>80</v>
      </c>
      <c r="J30" t="s">
        <v>8</v>
      </c>
      <c r="K30" t="s">
        <v>81</v>
      </c>
    </row>
    <row r="31" spans="2:11">
      <c r="B31" t="s">
        <v>21</v>
      </c>
      <c r="C31" t="s">
        <v>82</v>
      </c>
      <c r="D31" t="s">
        <v>10</v>
      </c>
      <c r="E31" t="s">
        <v>83</v>
      </c>
      <c r="F31" t="s">
        <v>75</v>
      </c>
      <c r="G31" t="s">
        <v>34</v>
      </c>
      <c r="H31" t="s">
        <v>35</v>
      </c>
      <c r="I31" t="s">
        <v>27</v>
      </c>
      <c r="J31" t="s">
        <v>8</v>
      </c>
      <c r="K31" t="s">
        <v>76</v>
      </c>
    </row>
    <row r="32" spans="2:12">
      <c r="B32" s="3" t="s">
        <v>84</v>
      </c>
      <c r="C32" s="3" t="s">
        <v>10</v>
      </c>
      <c r="D32" s="3" t="s">
        <v>10</v>
      </c>
      <c r="E32" s="3" t="s">
        <v>10</v>
      </c>
      <c r="F32" s="3" t="s">
        <v>85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86</v>
      </c>
      <c r="D34" t="s">
        <v>10</v>
      </c>
      <c r="E34" t="s">
        <v>87</v>
      </c>
      <c r="F34" t="s">
        <v>88</v>
      </c>
      <c r="G34" t="s">
        <v>44</v>
      </c>
      <c r="H34" t="s">
        <v>25</v>
      </c>
      <c r="I34" t="s">
        <v>27</v>
      </c>
      <c r="J34" t="s">
        <v>8</v>
      </c>
      <c r="K34" t="s">
        <v>89</v>
      </c>
    </row>
    <row r="35" spans="2:11">
      <c r="B35" t="s">
        <v>21</v>
      </c>
      <c r="C35" t="s">
        <v>90</v>
      </c>
      <c r="D35" t="s">
        <v>10</v>
      </c>
      <c r="E35" t="s">
        <v>91</v>
      </c>
      <c r="F35" t="s">
        <v>88</v>
      </c>
      <c r="G35" t="s">
        <v>26</v>
      </c>
      <c r="H35" t="s">
        <v>34</v>
      </c>
      <c r="I35" t="s">
        <v>27</v>
      </c>
      <c r="J35" t="s">
        <v>8</v>
      </c>
      <c r="K35" t="s">
        <v>89</v>
      </c>
    </row>
    <row r="36" spans="2:11">
      <c r="B36" t="s">
        <v>21</v>
      </c>
      <c r="C36" t="s">
        <v>92</v>
      </c>
      <c r="D36" t="s">
        <v>10</v>
      </c>
      <c r="E36" t="s">
        <v>93</v>
      </c>
      <c r="F36" t="s">
        <v>88</v>
      </c>
      <c r="G36" t="s">
        <v>26</v>
      </c>
      <c r="H36" t="s">
        <v>34</v>
      </c>
      <c r="I36" t="s">
        <v>27</v>
      </c>
      <c r="J36" t="s">
        <v>8</v>
      </c>
      <c r="K36" t="s">
        <v>89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A24" sqref="A24:C26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94</v>
      </c>
    </row>
    <row r="2" spans="1:9">
      <c r="A2" t="s">
        <v>22</v>
      </c>
      <c r="B2" t="s">
        <v>25</v>
      </c>
      <c r="C2" t="s">
        <v>26</v>
      </c>
      <c r="D2" s="4">
        <v>858</v>
      </c>
      <c r="E2" t="str">
        <f>VLOOKUP(A2,HOP!A:L,12,0)</f>
        <v>858.00</v>
      </c>
      <c r="F2" t="str">
        <f>VLOOKUP(A2,HOP!A:C,3,0)</f>
        <v>2185055</v>
      </c>
      <c r="G2">
        <f>D2-E2</f>
        <v>0</v>
      </c>
      <c r="H2" t="str">
        <f>$H$1&amp;F2</f>
        <v>，2185055</v>
      </c>
      <c r="I2" t="str">
        <f>VLOOKUP(A2,HOP!A:T,20,0)</f>
        <v>直采</v>
      </c>
    </row>
    <row r="3" spans="1:9">
      <c r="A3" t="s">
        <v>31</v>
      </c>
      <c r="B3" t="s">
        <v>34</v>
      </c>
      <c r="C3" t="s">
        <v>35</v>
      </c>
      <c r="D3" s="4">
        <v>410</v>
      </c>
      <c r="E3" t="str">
        <f>VLOOKUP(A3,HOP!A:L,12,0)</f>
        <v>410.00</v>
      </c>
      <c r="F3" t="str">
        <f>VLOOKUP(A3,HOP!A:C,3,0)</f>
        <v>2186456</v>
      </c>
      <c r="G3">
        <f t="shared" ref="G3:G19" si="0">D3-E3</f>
        <v>0</v>
      </c>
      <c r="H3" t="str">
        <f t="shared" ref="H3:H19" si="1">$H$1&amp;F3</f>
        <v>，2186456</v>
      </c>
      <c r="I3" t="str">
        <f>VLOOKUP(A3,HOP!A:T,20,0)</f>
        <v>直采</v>
      </c>
    </row>
    <row r="4" hidden="1" spans="1:10">
      <c r="A4">
        <v>1068396505</v>
      </c>
      <c r="B4" t="s">
        <v>43</v>
      </c>
      <c r="C4" t="s">
        <v>44</v>
      </c>
      <c r="D4" s="4">
        <v>496</v>
      </c>
      <c r="E4">
        <v>496</v>
      </c>
      <c r="F4" s="8" t="s">
        <v>95</v>
      </c>
      <c r="G4">
        <f t="shared" si="0"/>
        <v>0</v>
      </c>
      <c r="H4" t="str">
        <f t="shared" si="1"/>
        <v>，202107060818070020</v>
      </c>
      <c r="I4" t="e">
        <f>VLOOKUP(A4,HOP!A:T,20,0)</f>
        <v>#N/A</v>
      </c>
      <c r="J4">
        <v>7.6</v>
      </c>
    </row>
    <row r="5" hidden="1" spans="1:10">
      <c r="A5">
        <v>1068583729</v>
      </c>
      <c r="B5" t="s">
        <v>43</v>
      </c>
      <c r="C5" t="s">
        <v>44</v>
      </c>
      <c r="D5" s="4">
        <v>496</v>
      </c>
      <c r="E5">
        <v>496</v>
      </c>
      <c r="F5" s="8" t="s">
        <v>96</v>
      </c>
      <c r="G5">
        <f t="shared" si="0"/>
        <v>0</v>
      </c>
      <c r="H5" t="str">
        <f t="shared" si="1"/>
        <v>，202107061201490020</v>
      </c>
      <c r="I5" t="e">
        <f>VLOOKUP(A5,HOP!A:T,20,0)</f>
        <v>#N/A</v>
      </c>
      <c r="J5">
        <v>7.6</v>
      </c>
    </row>
    <row r="6" hidden="1" spans="1:10">
      <c r="A6">
        <v>1068990995</v>
      </c>
      <c r="B6" t="s">
        <v>43</v>
      </c>
      <c r="C6" t="s">
        <v>44</v>
      </c>
      <c r="D6" s="4">
        <v>496</v>
      </c>
      <c r="E6">
        <v>496</v>
      </c>
      <c r="F6" s="8" t="s">
        <v>97</v>
      </c>
      <c r="G6">
        <f t="shared" si="0"/>
        <v>0</v>
      </c>
      <c r="H6" t="str">
        <f t="shared" si="1"/>
        <v>，202107062124360021</v>
      </c>
      <c r="I6" t="e">
        <f>VLOOKUP(A6,HOP!A:T,20,0)</f>
        <v>#N/A</v>
      </c>
      <c r="J6">
        <v>7.6</v>
      </c>
    </row>
    <row r="7" hidden="1" spans="1:10">
      <c r="A7">
        <v>1070065713</v>
      </c>
      <c r="B7" t="s">
        <v>44</v>
      </c>
      <c r="C7" t="s">
        <v>25</v>
      </c>
      <c r="D7" s="4">
        <v>435</v>
      </c>
      <c r="E7">
        <v>435</v>
      </c>
      <c r="F7" s="8" t="s">
        <v>98</v>
      </c>
      <c r="G7">
        <f t="shared" si="0"/>
        <v>0</v>
      </c>
      <c r="H7" t="str">
        <f t="shared" si="1"/>
        <v>，202107071908480020</v>
      </c>
      <c r="I7" t="e">
        <f>VLOOKUP(A7,HOP!A:T,20,0)</f>
        <v>#N/A</v>
      </c>
      <c r="J7">
        <v>7.7</v>
      </c>
    </row>
    <row r="8" hidden="1" spans="1:10">
      <c r="A8">
        <v>1071147755</v>
      </c>
      <c r="B8" t="s">
        <v>25</v>
      </c>
      <c r="C8" t="s">
        <v>26</v>
      </c>
      <c r="D8" s="4">
        <v>496</v>
      </c>
      <c r="E8">
        <v>496</v>
      </c>
      <c r="F8" s="8" t="s">
        <v>99</v>
      </c>
      <c r="G8">
        <f t="shared" si="0"/>
        <v>0</v>
      </c>
      <c r="H8" t="str">
        <f t="shared" si="1"/>
        <v>，202107081817260020</v>
      </c>
      <c r="I8" t="e">
        <f>VLOOKUP(A8,HOP!A:T,20,0)</f>
        <v>#N/A</v>
      </c>
      <c r="J8">
        <v>7.8</v>
      </c>
    </row>
    <row r="9" hidden="1" spans="1:10">
      <c r="A9">
        <v>1071341120</v>
      </c>
      <c r="B9" t="s">
        <v>25</v>
      </c>
      <c r="C9" t="s">
        <v>26</v>
      </c>
      <c r="D9" s="4">
        <v>435</v>
      </c>
      <c r="E9">
        <v>435</v>
      </c>
      <c r="F9" s="8" t="s">
        <v>100</v>
      </c>
      <c r="G9">
        <f t="shared" si="0"/>
        <v>0</v>
      </c>
      <c r="H9" t="str">
        <f t="shared" si="1"/>
        <v>，202107082150380020</v>
      </c>
      <c r="I9" t="e">
        <f>VLOOKUP(A9,HOP!A:T,20,0)</f>
        <v>#N/A</v>
      </c>
      <c r="J9">
        <v>7.8</v>
      </c>
    </row>
    <row r="10" hidden="1" spans="1:10">
      <c r="A10">
        <v>1071201973</v>
      </c>
      <c r="B10" t="s">
        <v>26</v>
      </c>
      <c r="C10" t="s">
        <v>34</v>
      </c>
      <c r="D10" s="4">
        <v>992</v>
      </c>
      <c r="E10">
        <v>992</v>
      </c>
      <c r="F10" s="8" t="s">
        <v>101</v>
      </c>
      <c r="G10">
        <f t="shared" si="0"/>
        <v>0</v>
      </c>
      <c r="H10" t="str">
        <f t="shared" si="1"/>
        <v>，202107081901060020</v>
      </c>
      <c r="I10" t="e">
        <f>VLOOKUP(A10,HOP!A:T,20,0)</f>
        <v>#N/A</v>
      </c>
      <c r="J10">
        <v>7.8</v>
      </c>
    </row>
    <row r="11" hidden="1" spans="1:10">
      <c r="A11">
        <v>1072444468</v>
      </c>
      <c r="B11" t="s">
        <v>26</v>
      </c>
      <c r="C11" t="s">
        <v>34</v>
      </c>
      <c r="D11" s="4">
        <v>435</v>
      </c>
      <c r="E11">
        <v>435</v>
      </c>
      <c r="F11" s="8" t="s">
        <v>102</v>
      </c>
      <c r="G11">
        <f>D11-E11</f>
        <v>0</v>
      </c>
      <c r="H11" t="str">
        <f>$H$1&amp;F11</f>
        <v>，202107092100320020</v>
      </c>
      <c r="I11" t="e">
        <f>VLOOKUP(A11,HOP!A:T,20,0)</f>
        <v>#N/A</v>
      </c>
      <c r="J11">
        <v>7.9</v>
      </c>
    </row>
    <row r="12" hidden="1" spans="1:10">
      <c r="A12">
        <v>1073364958</v>
      </c>
      <c r="B12" t="s">
        <v>34</v>
      </c>
      <c r="C12" t="s">
        <v>35</v>
      </c>
      <c r="D12" s="4">
        <v>435</v>
      </c>
      <c r="E12">
        <v>435</v>
      </c>
      <c r="F12" s="8" t="s">
        <v>103</v>
      </c>
      <c r="G12">
        <f>D12-E12</f>
        <v>0</v>
      </c>
      <c r="H12" t="str">
        <f>$H$1&amp;F12</f>
        <v>，202107101628270022</v>
      </c>
      <c r="I12" t="e">
        <f>VLOOKUP(A12,HOP!A:T,20,0)</f>
        <v>#N/A</v>
      </c>
      <c r="J12" s="6">
        <v>7.1</v>
      </c>
    </row>
    <row r="13" spans="1:9">
      <c r="A13" t="s">
        <v>73</v>
      </c>
      <c r="B13" t="s">
        <v>26</v>
      </c>
      <c r="C13" t="s">
        <v>34</v>
      </c>
      <c r="D13" s="4">
        <v>278</v>
      </c>
      <c r="E13" t="str">
        <f>VLOOKUP(A13,HOP!A:L,12,0)</f>
        <v>278.00</v>
      </c>
      <c r="F13" t="str">
        <f>VLOOKUP(A13,HOP!A:C,3,0)</f>
        <v>2182911</v>
      </c>
      <c r="G13">
        <f>D13-E13</f>
        <v>0</v>
      </c>
      <c r="H13" t="str">
        <f>$H$1&amp;F13</f>
        <v>，2182911</v>
      </c>
      <c r="I13" t="str">
        <f>VLOOKUP(A13,HOP!A:T,20,0)</f>
        <v>直采</v>
      </c>
    </row>
    <row r="14" spans="1:9">
      <c r="A14" t="s">
        <v>77</v>
      </c>
      <c r="B14" t="s">
        <v>26</v>
      </c>
      <c r="C14" t="s">
        <v>35</v>
      </c>
      <c r="D14" s="4">
        <v>610</v>
      </c>
      <c r="E14" t="str">
        <f>VLOOKUP(A14,HOP!A:L,12,0)</f>
        <v>610.00</v>
      </c>
      <c r="F14" t="str">
        <f>VLOOKUP(A14,HOP!A:C,3,0)</f>
        <v>2188669</v>
      </c>
      <c r="G14">
        <f>D14-E14</f>
        <v>0</v>
      </c>
      <c r="H14" t="str">
        <f>$H$1&amp;F14</f>
        <v>，2188669</v>
      </c>
      <c r="I14" t="str">
        <f>VLOOKUP(A14,HOP!A:T,20,0)</f>
        <v>直采</v>
      </c>
    </row>
    <row r="15" spans="1:9">
      <c r="A15" t="s">
        <v>82</v>
      </c>
      <c r="B15" t="s">
        <v>34</v>
      </c>
      <c r="C15" t="s">
        <v>35</v>
      </c>
      <c r="D15" s="4">
        <v>278</v>
      </c>
      <c r="E15" t="str">
        <f>VLOOKUP(A15,HOP!A:L,12,0)</f>
        <v>278.00</v>
      </c>
      <c r="F15" t="str">
        <f>VLOOKUP(A15,HOP!A:C,3,0)</f>
        <v>2189621</v>
      </c>
      <c r="G15">
        <f>D15-E15</f>
        <v>0</v>
      </c>
      <c r="H15" t="str">
        <f>$H$1&amp;F15</f>
        <v>，2189621</v>
      </c>
      <c r="I15" t="str">
        <f>VLOOKUP(A15,HOP!A:T,20,0)</f>
        <v>直采</v>
      </c>
    </row>
    <row r="16" spans="1:9">
      <c r="A16" t="s">
        <v>86</v>
      </c>
      <c r="B16" t="s">
        <v>44</v>
      </c>
      <c r="C16" t="s">
        <v>25</v>
      </c>
      <c r="D16" s="4">
        <v>231</v>
      </c>
      <c r="E16" t="str">
        <f>VLOOKUP(A16,HOP!A:L,12,0)</f>
        <v>231.00</v>
      </c>
      <c r="F16" t="str">
        <f>VLOOKUP(A16,HOP!A:C,3,0)</f>
        <v>2186974</v>
      </c>
      <c r="G16">
        <f>D16-E16</f>
        <v>0</v>
      </c>
      <c r="H16" t="str">
        <f>$H$1&amp;F16</f>
        <v>，2186974</v>
      </c>
      <c r="I16" t="str">
        <f>VLOOKUP(A16,HOP!A:T,20,0)</f>
        <v>直采</v>
      </c>
    </row>
    <row r="17" spans="1:9">
      <c r="A17" t="s">
        <v>90</v>
      </c>
      <c r="B17" t="s">
        <v>26</v>
      </c>
      <c r="C17" t="s">
        <v>34</v>
      </c>
      <c r="D17" s="4">
        <v>231</v>
      </c>
      <c r="E17" t="str">
        <f>VLOOKUP(A17,HOP!A:L,12,0)</f>
        <v>231.00</v>
      </c>
      <c r="F17" t="str">
        <f>VLOOKUP(A17,HOP!A:C,3,0)</f>
        <v>2190282</v>
      </c>
      <c r="G17">
        <f>D17-E17</f>
        <v>0</v>
      </c>
      <c r="H17" t="str">
        <f>$H$1&amp;F17</f>
        <v>，2190282</v>
      </c>
      <c r="I17" t="str">
        <f>VLOOKUP(A17,HOP!A:T,20,0)</f>
        <v>直采</v>
      </c>
    </row>
    <row r="18" spans="1:9">
      <c r="A18" t="s">
        <v>92</v>
      </c>
      <c r="B18" t="s">
        <v>26</v>
      </c>
      <c r="C18" t="s">
        <v>34</v>
      </c>
      <c r="D18" s="4">
        <v>231</v>
      </c>
      <c r="E18" t="str">
        <f>VLOOKUP(A18,HOP!A:L,12,0)</f>
        <v>231.00</v>
      </c>
      <c r="F18" t="str">
        <f>VLOOKUP(A18,HOP!A:C,3,0)</f>
        <v>2190395</v>
      </c>
      <c r="G18">
        <f>D18-E18</f>
        <v>0</v>
      </c>
      <c r="H18" t="str">
        <f>$H$1&amp;F18</f>
        <v>，2190395</v>
      </c>
      <c r="I18" t="str">
        <f>VLOOKUP(A18,HOP!A:T,20,0)</f>
        <v>直采</v>
      </c>
    </row>
    <row r="20" spans="4:4">
      <c r="D20">
        <f>SUM(D2:D19)</f>
        <v>7843</v>
      </c>
    </row>
    <row r="21" spans="4:4">
      <c r="D21" s="5" t="s">
        <v>6</v>
      </c>
    </row>
    <row r="24" spans="1:1">
      <c r="A24" t="s">
        <v>104</v>
      </c>
    </row>
    <row r="25" spans="1:1">
      <c r="A25" t="s">
        <v>105</v>
      </c>
    </row>
    <row r="26" spans="1:1">
      <c r="A26" t="s">
        <v>106</v>
      </c>
    </row>
  </sheetData>
  <autoFilter ref="A1:J18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111</v>
      </c>
      <c r="F1" s="2" t="s">
        <v>17</v>
      </c>
      <c r="G1" s="2" t="s">
        <v>18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</row>
    <row r="2" s="1" customFormat="1" spans="1:20">
      <c r="A2" s="1" t="s">
        <v>73</v>
      </c>
      <c r="B2" s="1" t="s">
        <v>125</v>
      </c>
      <c r="C2" s="1" t="s">
        <v>126</v>
      </c>
      <c r="D2" s="1" t="s">
        <v>71</v>
      </c>
      <c r="E2" s="1" t="s">
        <v>74</v>
      </c>
      <c r="F2" s="1" t="s">
        <v>127</v>
      </c>
      <c r="G2" s="1" t="s">
        <v>128</v>
      </c>
      <c r="H2" s="1" t="s">
        <v>129</v>
      </c>
      <c r="I2" s="1" t="s">
        <v>76</v>
      </c>
      <c r="J2" s="1" t="s">
        <v>130</v>
      </c>
      <c r="K2" s="1" t="s">
        <v>76</v>
      </c>
      <c r="L2" s="1" t="s">
        <v>76</v>
      </c>
      <c r="M2" s="1" t="s">
        <v>131</v>
      </c>
      <c r="N2" s="1" t="s">
        <v>131</v>
      </c>
      <c r="O2" s="1" t="s">
        <v>7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1" t="s">
        <v>22</v>
      </c>
      <c r="B3" s="1" t="s">
        <v>137</v>
      </c>
      <c r="C3" s="1" t="s">
        <v>138</v>
      </c>
      <c r="D3" s="1" t="s">
        <v>9</v>
      </c>
      <c r="E3" s="1" t="s">
        <v>23</v>
      </c>
      <c r="F3" s="1" t="s">
        <v>139</v>
      </c>
      <c r="G3" s="1" t="s">
        <v>127</v>
      </c>
      <c r="H3" s="1" t="s">
        <v>129</v>
      </c>
      <c r="I3" s="1" t="s">
        <v>28</v>
      </c>
      <c r="J3" s="1" t="s">
        <v>130</v>
      </c>
      <c r="K3" s="1" t="s">
        <v>28</v>
      </c>
      <c r="L3" s="1" t="s">
        <v>28</v>
      </c>
      <c r="M3" s="1" t="s">
        <v>131</v>
      </c>
      <c r="N3" s="1" t="s">
        <v>131</v>
      </c>
      <c r="O3" s="1" t="s">
        <v>7</v>
      </c>
      <c r="P3" s="1" t="s">
        <v>132</v>
      </c>
      <c r="Q3" s="1" t="s">
        <v>140</v>
      </c>
      <c r="R3" s="1" t="s">
        <v>134</v>
      </c>
      <c r="S3" s="1" t="s">
        <v>135</v>
      </c>
      <c r="T3" s="1" t="s">
        <v>136</v>
      </c>
    </row>
    <row r="4" s="1" customFormat="1" spans="1:20">
      <c r="A4" s="1" t="s">
        <v>31</v>
      </c>
      <c r="B4" s="1" t="s">
        <v>141</v>
      </c>
      <c r="C4" s="1" t="s">
        <v>142</v>
      </c>
      <c r="D4" s="1" t="s">
        <v>29</v>
      </c>
      <c r="E4" s="1" t="s">
        <v>32</v>
      </c>
      <c r="F4" s="1" t="s">
        <v>128</v>
      </c>
      <c r="G4" s="1" t="s">
        <v>143</v>
      </c>
      <c r="H4" s="1" t="s">
        <v>129</v>
      </c>
      <c r="I4" s="1" t="s">
        <v>36</v>
      </c>
      <c r="J4" s="1" t="s">
        <v>130</v>
      </c>
      <c r="K4" s="1" t="s">
        <v>36</v>
      </c>
      <c r="L4" s="1" t="s">
        <v>36</v>
      </c>
      <c r="M4" s="1" t="s">
        <v>131</v>
      </c>
      <c r="N4" s="1" t="s">
        <v>131</v>
      </c>
      <c r="O4" s="1" t="s">
        <v>7</v>
      </c>
      <c r="P4" s="1" t="s">
        <v>132</v>
      </c>
      <c r="Q4" s="1" t="s">
        <v>144</v>
      </c>
      <c r="R4" s="1" t="s">
        <v>134</v>
      </c>
      <c r="S4" s="1" t="s">
        <v>135</v>
      </c>
      <c r="T4" s="1" t="s">
        <v>136</v>
      </c>
    </row>
    <row r="5" s="1" customFormat="1" spans="1:20">
      <c r="A5" s="1" t="s">
        <v>86</v>
      </c>
      <c r="B5" s="1" t="s">
        <v>141</v>
      </c>
      <c r="C5" s="1" t="s">
        <v>145</v>
      </c>
      <c r="D5" s="1" t="s">
        <v>84</v>
      </c>
      <c r="E5" s="1" t="s">
        <v>87</v>
      </c>
      <c r="F5" s="1" t="s">
        <v>141</v>
      </c>
      <c r="G5" s="1" t="s">
        <v>139</v>
      </c>
      <c r="H5" s="1" t="s">
        <v>129</v>
      </c>
      <c r="I5" s="1" t="s">
        <v>89</v>
      </c>
      <c r="J5" s="1" t="s">
        <v>130</v>
      </c>
      <c r="K5" s="1" t="s">
        <v>89</v>
      </c>
      <c r="L5" s="1" t="s">
        <v>89</v>
      </c>
      <c r="M5" s="1" t="s">
        <v>131</v>
      </c>
      <c r="N5" s="1" t="s">
        <v>131</v>
      </c>
      <c r="O5" s="1" t="s">
        <v>7</v>
      </c>
      <c r="P5" s="1" t="s">
        <v>132</v>
      </c>
      <c r="Q5" s="1" t="s">
        <v>146</v>
      </c>
      <c r="R5" s="1" t="s">
        <v>134</v>
      </c>
      <c r="S5" s="1" t="s">
        <v>135</v>
      </c>
      <c r="T5" s="1" t="s">
        <v>136</v>
      </c>
    </row>
    <row r="6" s="1" customFormat="1" spans="1:20">
      <c r="A6" s="1" t="s">
        <v>77</v>
      </c>
      <c r="B6" s="1" t="s">
        <v>139</v>
      </c>
      <c r="C6" s="1" t="s">
        <v>147</v>
      </c>
      <c r="D6" s="1" t="s">
        <v>71</v>
      </c>
      <c r="E6" s="1" t="s">
        <v>78</v>
      </c>
      <c r="F6" s="1" t="s">
        <v>127</v>
      </c>
      <c r="G6" s="1" t="s">
        <v>143</v>
      </c>
      <c r="H6" s="1" t="s">
        <v>129</v>
      </c>
      <c r="I6" s="1" t="s">
        <v>81</v>
      </c>
      <c r="J6" s="1" t="s">
        <v>130</v>
      </c>
      <c r="K6" s="1" t="s">
        <v>81</v>
      </c>
      <c r="L6" s="1" t="s">
        <v>81</v>
      </c>
      <c r="M6" s="1" t="s">
        <v>131</v>
      </c>
      <c r="N6" s="1" t="s">
        <v>131</v>
      </c>
      <c r="O6" s="1" t="s">
        <v>7</v>
      </c>
      <c r="P6" s="1" t="s">
        <v>132</v>
      </c>
      <c r="Q6" s="1" t="s">
        <v>148</v>
      </c>
      <c r="R6" s="1" t="s">
        <v>134</v>
      </c>
      <c r="S6" s="1" t="s">
        <v>135</v>
      </c>
      <c r="T6" s="1" t="s">
        <v>136</v>
      </c>
    </row>
    <row r="7" s="1" customFormat="1" spans="1:20">
      <c r="A7" s="1" t="s">
        <v>82</v>
      </c>
      <c r="B7" s="1" t="s">
        <v>127</v>
      </c>
      <c r="C7" s="1" t="s">
        <v>149</v>
      </c>
      <c r="D7" s="1" t="s">
        <v>71</v>
      </c>
      <c r="E7" s="1" t="s">
        <v>83</v>
      </c>
      <c r="F7" s="1" t="s">
        <v>128</v>
      </c>
      <c r="G7" s="1" t="s">
        <v>143</v>
      </c>
      <c r="H7" s="1" t="s">
        <v>129</v>
      </c>
      <c r="I7" s="1" t="s">
        <v>76</v>
      </c>
      <c r="J7" s="1" t="s">
        <v>130</v>
      </c>
      <c r="K7" s="1" t="s">
        <v>76</v>
      </c>
      <c r="L7" s="1" t="s">
        <v>76</v>
      </c>
      <c r="M7" s="1" t="s">
        <v>131</v>
      </c>
      <c r="N7" s="1" t="s">
        <v>131</v>
      </c>
      <c r="O7" s="1" t="s">
        <v>7</v>
      </c>
      <c r="P7" s="1" t="s">
        <v>132</v>
      </c>
      <c r="Q7" s="1" t="s">
        <v>150</v>
      </c>
      <c r="R7" s="1" t="s">
        <v>134</v>
      </c>
      <c r="S7" s="1" t="s">
        <v>135</v>
      </c>
      <c r="T7" s="1" t="s">
        <v>136</v>
      </c>
    </row>
    <row r="8" s="1" customFormat="1" spans="1:20">
      <c r="A8" s="1" t="s">
        <v>90</v>
      </c>
      <c r="B8" s="1" t="s">
        <v>127</v>
      </c>
      <c r="C8" s="1" t="s">
        <v>151</v>
      </c>
      <c r="D8" s="1" t="s">
        <v>84</v>
      </c>
      <c r="E8" s="1" t="s">
        <v>91</v>
      </c>
      <c r="F8" s="1" t="s">
        <v>127</v>
      </c>
      <c r="G8" s="1" t="s">
        <v>128</v>
      </c>
      <c r="H8" s="1" t="s">
        <v>129</v>
      </c>
      <c r="I8" s="1" t="s">
        <v>89</v>
      </c>
      <c r="J8" s="1" t="s">
        <v>130</v>
      </c>
      <c r="K8" s="1" t="s">
        <v>89</v>
      </c>
      <c r="L8" s="1" t="s">
        <v>89</v>
      </c>
      <c r="M8" s="1" t="s">
        <v>131</v>
      </c>
      <c r="N8" s="1" t="s">
        <v>131</v>
      </c>
      <c r="O8" s="1" t="s">
        <v>7</v>
      </c>
      <c r="P8" s="1" t="s">
        <v>132</v>
      </c>
      <c r="Q8" s="1" t="s">
        <v>152</v>
      </c>
      <c r="R8" s="1" t="s">
        <v>134</v>
      </c>
      <c r="S8" s="1" t="s">
        <v>135</v>
      </c>
      <c r="T8" s="1" t="s">
        <v>136</v>
      </c>
    </row>
    <row r="9" s="1" customFormat="1" spans="1:20">
      <c r="A9" s="1" t="s">
        <v>92</v>
      </c>
      <c r="B9" s="1" t="s">
        <v>127</v>
      </c>
      <c r="C9" s="1" t="s">
        <v>153</v>
      </c>
      <c r="D9" s="1" t="s">
        <v>84</v>
      </c>
      <c r="E9" s="1" t="s">
        <v>93</v>
      </c>
      <c r="F9" s="1" t="s">
        <v>127</v>
      </c>
      <c r="G9" s="1" t="s">
        <v>128</v>
      </c>
      <c r="H9" s="1" t="s">
        <v>129</v>
      </c>
      <c r="I9" s="1" t="s">
        <v>89</v>
      </c>
      <c r="J9" s="1" t="s">
        <v>130</v>
      </c>
      <c r="K9" s="1" t="s">
        <v>89</v>
      </c>
      <c r="L9" s="1" t="s">
        <v>89</v>
      </c>
      <c r="M9" s="1" t="s">
        <v>131</v>
      </c>
      <c r="N9" s="1" t="s">
        <v>131</v>
      </c>
      <c r="O9" s="1" t="s">
        <v>7</v>
      </c>
      <c r="P9" s="1" t="s">
        <v>132</v>
      </c>
      <c r="Q9" s="1" t="s">
        <v>154</v>
      </c>
      <c r="R9" s="1" t="s">
        <v>134</v>
      </c>
      <c r="S9" s="1" t="s">
        <v>135</v>
      </c>
      <c r="T9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2021-07-13T03:13:41Z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3526EA4A69AE41BDA6BBC7153EB5DF7F</vt:lpwstr>
  </property>
  <property fmtid="{D5CDD505-2E9C-101B-9397-08002B2CF9AE}" pid="3" name="KSOProductBuildVer">
    <vt:lpwstr>2052-11.1.0.10502</vt:lpwstr>
  </property>
</Properties>
</file>