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<sst xmlns="http://schemas.openxmlformats.org/spreadsheetml/2006/main" count="165" uniqueCount="86">
  <si>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</si>
  <si>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</si>
  <si>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</si>
  <si>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</si>
  <si>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</si>
  <si>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</si>
  <si>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</si>
  <si>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</si>
  <si>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</si>
  <si>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</si>
  <si>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</si>
  <si>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</si>
  <si>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</si>
  <si>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</si>
  <si>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</si>
  <si>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</si>
  <si>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</si>
  <si>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</si>
  <si>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</si>
  <si>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</si>
  <si>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</si>
  <si>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</si>
  <si>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</si>
  <si>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</si>
  <si>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</si>
  <si>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</si>
  <si>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</si>
  <si>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[上海]上海花园饭店(10117001)</t>
  </si>
  <si>
    <t>高级大床房&lt;内宾&gt;&lt;双人入住&gt;&lt;预付&gt;&lt;无早&gt;</t>
  </si>
  <si>
    <t>CNY</t>
  </si>
  <si>
    <t>胡煜东</t>
  </si>
  <si>
    <t>CA363210716CNY</t>
  </si>
  <si>
    <t>未提现</t>
  </si>
  <si>
    <t>携程开票</t>
  </si>
  <si>
    <t>[襄阳]襄阳富力皇冠假日酒店(68396621)</t>
  </si>
  <si>
    <t>皇冠豪华房&lt;双人入住&gt;&lt;内宾&gt;&lt;预付&gt;&lt;双早&gt;</t>
  </si>
  <si>
    <t>熊冬和</t>
  </si>
  <si>
    <t>[淮安]淮安富力万达嘉华酒店(68299716)</t>
  </si>
  <si>
    <t>豪华大床房&lt;内宾&gt;&lt;双人入住&gt;&lt;预付&gt;&lt;双早&gt;</t>
  </si>
  <si>
    <t>邹新状</t>
  </si>
  <si>
    <t>朱勇</t>
  </si>
  <si>
    <t>，</t>
  </si>
  <si>
    <t>A210716100103481</t>
  </si>
  <si>
    <t>CNY / HKD 当前参考汇率: 1.201551143</t>
  </si>
  <si>
    <t>总计：2499.22 CNY/
3002.94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</si>
  <si>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</si>
  <si>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</si>
  <si>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</si>
  <si>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</si>
  <si>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</si>
  <si>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</si>
  <si>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</si>
  <si>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</si>
  <si>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</si>
  <si>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</si>
  <si>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</si>
  <si>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</si>
  <si>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</si>
  <si>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</si>
  <si>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</si>
  <si>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</si>
  <si>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</si>
  <si>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2021-06-30</t>
  </si>
  <si>
    <t>2178218</t>
  </si>
  <si>
    <t>上海花园饭店</t>
  </si>
  <si>
    <t>2021-07-01</t>
  </si>
  <si>
    <t>退房日周结</t>
  </si>
  <si>
    <t>673.03</t>
  </si>
  <si>
    <t>RMB</t>
  </si>
  <si>
    <t>0</t>
  </si>
  <si>
    <t>0.00</t>
  </si>
  <si>
    <t>携程国内直连(DD)</t>
  </si>
  <si>
    <t>2021-06-30 10:50:55</t>
  </si>
  <si>
    <t>否</t>
  </si>
  <si>
    <t>汇智国际旅游发展有限公司</t>
  </si>
  <si>
    <t>直连</t>
  </si>
  <si>
    <t>2178362</t>
  </si>
  <si>
    <t>襄阳富力皇冠假日酒店</t>
  </si>
  <si>
    <t>650.29</t>
  </si>
  <si>
    <t>2021-06-30 12:31:53</t>
  </si>
  <si>
    <t>2178498</t>
  </si>
  <si>
    <t>淮安富力万达嘉华酒店</t>
  </si>
  <si>
    <t>587.95</t>
  </si>
  <si>
    <t>2021-06-30 14:09:07</t>
  </si>
  <si>
    <t>2178875</t>
  </si>
  <si>
    <t>2021-06-30 19:30:53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</si>
</sst>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15657095966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44377</v>
      </c>
      <c r="G2" s="5">
        <v>44378</v>
      </c>
      <c r="H2" s="4">
        <v>1</v>
      </c>
      <c r="I2" s="4">
        <v>1</v>
      </c>
      <c r="J2" s="4">
        <v>1</v>
      </c>
      <c r="K2" s="4" t="s">
        <v>29</v>
      </c>
      <c r="L2" s="4">
        <v>673.03</v>
      </c>
      <c r="M2" s="4">
        <v>673.03</v>
      </c>
      <c r="N2" s="4" t="s">
        <v>30</v>
      </c>
      <c r="O2" s="4" t="s">
        <v>31</v>
      </c>
      <c r="P2" s="4" t="s">
        <v>32</v>
      </c>
      <c r="Q2" s="4">
        <v>0</v>
      </c>
      <c r="R2" s="6">
        <v>44377</v>
      </c>
      <c r="S2" s="5">
        <v>44393</v>
      </c>
      <c r="T2" s="4" t="s">
        <v>33</v>
      </c>
      <c r="U2" s="4">
        <v>673.03</v>
      </c>
      <c r="V2" s="4">
        <v>0</v>
      </c>
      <c r="W2" s="4">
        <v>0</v>
      </c>
      <c r="X2" s="4">
        <v>2178218</v>
      </c>
    </row>
    <row r="3" s="4" customFormat="1" spans="1:24">
      <c r="A3" s="4">
        <v>15657546194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44377</v>
      </c>
      <c r="G3" s="5">
        <v>44378</v>
      </c>
      <c r="H3" s="4">
        <v>1</v>
      </c>
      <c r="I3" s="4">
        <v>1</v>
      </c>
      <c r="J3" s="4">
        <v>1</v>
      </c>
      <c r="K3" s="4" t="s">
        <v>29</v>
      </c>
      <c r="L3" s="4">
        <v>650.29</v>
      </c>
      <c r="M3" s="4">
        <v>650.29</v>
      </c>
      <c r="N3" s="4" t="s">
        <v>36</v>
      </c>
      <c r="O3" s="4" t="s">
        <v>31</v>
      </c>
      <c r="P3" s="4" t="s">
        <v>32</v>
      </c>
      <c r="Q3" s="4">
        <v>0</v>
      </c>
      <c r="R3" s="6">
        <v>44377</v>
      </c>
      <c r="S3" s="5">
        <v>44393</v>
      </c>
      <c r="T3" s="4" t="s">
        <v>33</v>
      </c>
      <c r="U3" s="4">
        <v>650.29</v>
      </c>
      <c r="V3" s="4">
        <v>0</v>
      </c>
      <c r="W3" s="4">
        <v>0</v>
      </c>
      <c r="X3" s="4">
        <v>2178362</v>
      </c>
    </row>
    <row r="4" s="4" customFormat="1" spans="1:24">
      <c r="A4" s="4">
        <v>15657942023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44377</v>
      </c>
      <c r="G4" s="5">
        <v>44378</v>
      </c>
      <c r="H4" s="4">
        <v>1</v>
      </c>
      <c r="I4" s="4">
        <v>1</v>
      </c>
      <c r="J4" s="4">
        <v>1</v>
      </c>
      <c r="K4" s="4" t="s">
        <v>29</v>
      </c>
      <c r="L4" s="4">
        <v>587.95</v>
      </c>
      <c r="M4" s="4">
        <v>587.95</v>
      </c>
      <c r="N4" s="4" t="s">
        <v>39</v>
      </c>
      <c r="O4" s="4" t="s">
        <v>31</v>
      </c>
      <c r="P4" s="4" t="s">
        <v>32</v>
      </c>
      <c r="Q4" s="4">
        <v>0</v>
      </c>
      <c r="R4" s="6">
        <v>44377</v>
      </c>
      <c r="S4" s="5">
        <v>44393</v>
      </c>
      <c r="T4" s="4" t="s">
        <v>33</v>
      </c>
      <c r="U4" s="4">
        <v>587.95</v>
      </c>
      <c r="V4" s="4">
        <v>0</v>
      </c>
      <c r="W4" s="4">
        <v>0</v>
      </c>
      <c r="X4" s="4">
        <v>2178498</v>
      </c>
    </row>
    <row r="5" s="4" customFormat="1" spans="1:24">
      <c r="A5" s="4">
        <v>15662482336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44377</v>
      </c>
      <c r="G5" s="5">
        <v>44378</v>
      </c>
      <c r="H5" s="4">
        <v>1</v>
      </c>
      <c r="I5" s="4">
        <v>1</v>
      </c>
      <c r="J5" s="4">
        <v>1</v>
      </c>
      <c r="K5" s="4" t="s">
        <v>29</v>
      </c>
      <c r="L5" s="4">
        <v>587.95</v>
      </c>
      <c r="M5" s="4">
        <v>587.95</v>
      </c>
      <c r="N5" s="4" t="s">
        <v>40</v>
      </c>
      <c r="O5" s="4" t="s">
        <v>31</v>
      </c>
      <c r="P5" s="4" t="s">
        <v>32</v>
      </c>
      <c r="Q5" s="4">
        <v>0</v>
      </c>
      <c r="R5" s="6">
        <v>44377</v>
      </c>
      <c r="S5" s="5">
        <v>44393</v>
      </c>
      <c r="T5" s="4" t="s">
        <v>33</v>
      </c>
      <c r="U5" s="4">
        <v>587.95</v>
      </c>
      <c r="V5" s="4">
        <v>0</v>
      </c>
      <c r="W5" s="4">
        <v>0</v>
      </c>
      <c r="X5" s="4">
        <v>2178875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H32" sqref="H32"/>
    </sheetView>
  </sheetViews>
  <sheetFormatPr defaultColWidth="9" defaultRowHeight="13.5"/>
  <cols>
    <col min="1" max="1" width="14.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15657095966</v>
      </c>
      <c r="B2" s="5">
        <v>44377</v>
      </c>
      <c r="C2" s="5">
        <v>44378</v>
      </c>
      <c r="D2" s="4">
        <v>673.03</v>
      </c>
      <c r="E2" s="4" t="str">
        <f>VLOOKUP(A2,HOP!A:L,12,0)</f>
        <v>673.03</v>
      </c>
      <c r="F2" s="4" t="str">
        <f>VLOOKUP(A2,HOP!A:C,3,0)</f>
        <v>2178218</v>
      </c>
      <c r="G2" s="4">
        <f>D2-E2</f>
        <v>0</v>
      </c>
      <c r="H2" s="4" t="str">
        <f>$H$1&amp;F2</f>
        <v>，2178218</v>
      </c>
      <c r="I2" s="4" t="str">
        <f>VLOOKUP(A2,HOP!A:T,20,0)</f>
        <v>直连</v>
      </c>
    </row>
    <row r="3" s="4" customFormat="1" spans="1:9">
      <c r="A3" s="4">
        <v>15657546194</v>
      </c>
      <c r="B3" s="5">
        <v>44377</v>
      </c>
      <c r="C3" s="5">
        <v>44378</v>
      </c>
      <c r="D3" s="4">
        <v>650.29</v>
      </c>
      <c r="E3" s="4" t="str">
        <f>VLOOKUP(A3,HOP!A:L,12,0)</f>
        <v>650.29</v>
      </c>
      <c r="F3" s="4" t="str">
        <f>VLOOKUP(A3,HOP!A:C,3,0)</f>
        <v>2178362</v>
      </c>
      <c r="G3" s="4">
        <f>D3-E3</f>
        <v>0</v>
      </c>
      <c r="H3" s="4" t="str">
        <f>$H$1&amp;F3</f>
        <v>，2178362</v>
      </c>
      <c r="I3" s="4" t="str">
        <f>VLOOKUP(A3,HOP!A:T,20,0)</f>
        <v>直连</v>
      </c>
    </row>
    <row r="4" s="4" customFormat="1" spans="1:9">
      <c r="A4" s="4">
        <v>15657942023</v>
      </c>
      <c r="B4" s="5">
        <v>44377</v>
      </c>
      <c r="C4" s="5">
        <v>44378</v>
      </c>
      <c r="D4" s="4">
        <v>587.95</v>
      </c>
      <c r="E4" s="4" t="str">
        <f>VLOOKUP(A4,HOP!A:L,12,0)</f>
        <v>587.95</v>
      </c>
      <c r="F4" s="4" t="str">
        <f>VLOOKUP(A4,HOP!A:C,3,0)</f>
        <v>2178498</v>
      </c>
      <c r="G4" s="4">
        <f>D4-E4</f>
        <v>0</v>
      </c>
      <c r="H4" s="4" t="str">
        <f>$H$1&amp;F4</f>
        <v>，2178498</v>
      </c>
      <c r="I4" s="4" t="str">
        <f>VLOOKUP(A4,HOP!A:T,20,0)</f>
        <v>直连</v>
      </c>
    </row>
    <row r="5" s="4" customFormat="1" spans="1:9">
      <c r="A5" s="4">
        <v>15662482336</v>
      </c>
      <c r="B5" s="5">
        <v>44377</v>
      </c>
      <c r="C5" s="5">
        <v>44378</v>
      </c>
      <c r="D5" s="4">
        <v>587.95</v>
      </c>
      <c r="E5" s="4" t="str">
        <f>VLOOKUP(A5,HOP!A:L,12,0)</f>
        <v>587.95</v>
      </c>
      <c r="F5" s="4" t="str">
        <f>VLOOKUP(A5,HOP!A:C,3,0)</f>
        <v>2178875</v>
      </c>
      <c r="G5" s="4">
        <f>D5-E5</f>
        <v>0</v>
      </c>
      <c r="H5" s="4" t="str">
        <f>$H$1&amp;F5</f>
        <v>，2178875</v>
      </c>
      <c r="I5" s="4" t="str">
        <f>VLOOKUP(A5,HOP!A:T,20,0)</f>
        <v>直连</v>
      </c>
    </row>
    <row r="7" spans="4:4">
      <c r="D7" s="4">
        <f>SUM(D2:D6)</f>
        <v>2499.22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15657095966</v>
      </c>
      <c r="B2" s="1" t="s">
        <v>62</v>
      </c>
      <c r="C2" s="1" t="s">
        <v>63</v>
      </c>
      <c r="D2" s="1" t="s">
        <v>64</v>
      </c>
      <c r="E2" s="1" t="s">
        <v>30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15657546194</v>
      </c>
      <c r="B3" s="1" t="s">
        <v>62</v>
      </c>
      <c r="C3" s="1" t="s">
        <v>76</v>
      </c>
      <c r="D3" s="1" t="s">
        <v>77</v>
      </c>
      <c r="E3" s="1" t="s">
        <v>36</v>
      </c>
      <c r="F3" s="1" t="s">
        <v>62</v>
      </c>
      <c r="G3" s="1" t="s">
        <v>65</v>
      </c>
      <c r="H3" s="1" t="s">
        <v>66</v>
      </c>
      <c r="I3" s="1" t="s">
        <v>78</v>
      </c>
      <c r="J3" s="1" t="s">
        <v>68</v>
      </c>
      <c r="K3" s="1" t="s">
        <v>78</v>
      </c>
      <c r="L3" s="1" t="s">
        <v>78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79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15657942023</v>
      </c>
      <c r="B4" s="1" t="s">
        <v>62</v>
      </c>
      <c r="C4" s="1" t="s">
        <v>80</v>
      </c>
      <c r="D4" s="1" t="s">
        <v>81</v>
      </c>
      <c r="E4" s="1" t="s">
        <v>39</v>
      </c>
      <c r="F4" s="1" t="s">
        <v>62</v>
      </c>
      <c r="G4" s="1" t="s">
        <v>65</v>
      </c>
      <c r="H4" s="1" t="s">
        <v>66</v>
      </c>
      <c r="I4" s="1" t="s">
        <v>82</v>
      </c>
      <c r="J4" s="1" t="s">
        <v>68</v>
      </c>
      <c r="K4" s="1" t="s">
        <v>82</v>
      </c>
      <c r="L4" s="1" t="s">
        <v>82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83</v>
      </c>
      <c r="R4" s="1" t="s">
        <v>73</v>
      </c>
      <c r="S4" s="1" t="s">
        <v>74</v>
      </c>
      <c r="T4" s="1" t="s">
        <v>75</v>
      </c>
    </row>
    <row r="5" s="1" customFormat="1" spans="1:20">
      <c r="A5" s="3">
        <v>15662482336</v>
      </c>
      <c r="B5" s="1" t="s">
        <v>62</v>
      </c>
      <c r="C5" s="1" t="s">
        <v>84</v>
      </c>
      <c r="D5" s="1" t="s">
        <v>81</v>
      </c>
      <c r="E5" s="1" t="s">
        <v>40</v>
      </c>
      <c r="F5" s="1" t="s">
        <v>62</v>
      </c>
      <c r="G5" s="1" t="s">
        <v>65</v>
      </c>
      <c r="H5" s="1" t="s">
        <v>66</v>
      </c>
      <c r="I5" s="1" t="s">
        <v>82</v>
      </c>
      <c r="J5" s="1" t="s">
        <v>68</v>
      </c>
      <c r="K5" s="1" t="s">
        <v>82</v>
      </c>
      <c r="L5" s="1" t="s">
        <v>82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85</v>
      </c>
      <c r="R5" s="1" t="s">
        <v>73</v>
      </c>
      <c r="S5" s="1" t="s">
        <v>74</v>
      </c>
      <c r="T5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2021-07-16T01:56:15Z</dcterms:created>
  <dcterms:modified xsi:type="dcterms:W3CDTF">2021-07-16T02:00:06Z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3101672CC78248A2AC76B93738C130F1</vt:lpwstr>
  </property>
  <property fmtid="{D5CDD505-2E9C-101B-9397-08002B2CF9AE}" pid="3" name="KSOProductBuildVer">
    <vt:lpwstr>2052-11.1.0.10503</vt:lpwstr>
  </property>
</Properties>
</file>