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<sst xmlns="http://schemas.openxmlformats.org/spreadsheetml/2006/main" count="883" uniqueCount="250">
  <si>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</si>
  <si>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</si>
  <si>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</si>
  <si>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</si>
  <si>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</si>
  <si>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</si>
  <si>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</si>
  <si>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</si>
  <si>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</si>
  <si>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</si>
  <si>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</si>
  <si>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</si>
  <si>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</si>
  <si>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</si>
  <si>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</si>
  <si>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</si>
  <si>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</si>
  <si>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</si>
  <si>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</si>
  <si>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</si>
  <si>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</si>
  <si>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</si>
  <si>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</si>
  <si>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</si>
  <si>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</si>
  <si>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</si>
  <si>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</si>
  <si>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[成都]成都五昊洋抚琴酒店(76542711)</t>
  </si>
  <si>
    <t>双床房&lt;双床&gt;&lt;双人入住&gt;&lt;无早&gt;</t>
  </si>
  <si>
    <t>CNY</t>
  </si>
  <si>
    <t>何利林</t>
  </si>
  <si>
    <t>CA13744210717CNY</t>
  </si>
  <si>
    <t>未提现</t>
  </si>
  <si>
    <t>携程开票</t>
  </si>
  <si>
    <t>取消</t>
  </si>
  <si>
    <t>[上海]上海半岛酒店(65670331)</t>
  </si>
  <si>
    <t>特级豪华江景房&lt;大床&gt;&lt;双人入住&gt;&lt;双早&gt;</t>
  </si>
  <si>
    <t>陈武</t>
  </si>
  <si>
    <t>徐建</t>
  </si>
  <si>
    <t>[广州]广州白云宾馆(76147630)</t>
  </si>
  <si>
    <t>豪华大床房(至少连住2晚及以上)&lt;双人入住&gt;&lt;双早&gt;</t>
  </si>
  <si>
    <t>王添悦</t>
  </si>
  <si>
    <t>[安吉]欢墅.高尔夫度假别墅(安吉龙王溪小镇)(76296060)</t>
  </si>
  <si>
    <t>同心居小院两居别墅&lt;四人入住&gt;&lt;早餐&gt;</t>
  </si>
  <si>
    <t>汪清卿</t>
  </si>
  <si>
    <t>[上海]汉庭酒店(上海金桥杨高中路店)(68601158)</t>
  </si>
  <si>
    <t>高级双床房&lt;双人入住&gt;&lt;内宾&gt;&lt;预付&gt;&lt;无早&gt;</t>
  </si>
  <si>
    <t>彭钧</t>
  </si>
  <si>
    <t>豪华客房&lt;大床&gt;&lt;双人入住&gt;&lt;双早&gt;</t>
  </si>
  <si>
    <t>岳立华</t>
  </si>
  <si>
    <t>[杭州]汉庭酒店(杭州西湖仁和路店)(68605800)</t>
  </si>
  <si>
    <t>大床房&lt;双人入住&gt;&lt;内宾&gt;&lt;预付&gt;&lt;无早&gt;</t>
  </si>
  <si>
    <t>张红艳</t>
  </si>
  <si>
    <t>[北京]汉庭酒店(北京积水潭店)(77171755)</t>
  </si>
  <si>
    <t>零压-双床房&lt;双人入住&gt;&lt;内宾&gt;&lt;预付&gt;&lt;无早&gt;</t>
  </si>
  <si>
    <t>成丽静</t>
  </si>
  <si>
    <t>[上海]上海新锦江大酒店(76480300)</t>
  </si>
  <si>
    <t>数字豪华景观大床房&lt;特惠专享&gt;&lt;双人入住&gt;&lt;单早&gt;</t>
  </si>
  <si>
    <t>杨海英</t>
  </si>
  <si>
    <t>[上海]汉庭酒店(上海五角场复旦大学店)(76438851)</t>
  </si>
  <si>
    <t>高级大床房&lt;双人入住&gt;&lt;内宾&gt;&lt;预付&gt;&lt;双早&gt;</t>
  </si>
  <si>
    <t>章琼峰</t>
  </si>
  <si>
    <t>[上海]上海东方佘山索菲特大酒店(77149423)</t>
  </si>
  <si>
    <t>索菲特豪华房&lt;双床&gt;&lt;特惠专享&gt;&lt;双人入住&gt;&lt;无早&gt;</t>
  </si>
  <si>
    <t>曾小斌</t>
  </si>
  <si>
    <t>[上海]汉庭酒店(上海中环沪南路店)(76438899)</t>
  </si>
  <si>
    <t>高级大床房&lt;双人入住&gt;&lt;内宾&gt;&lt;预付&gt;&lt;无早&gt;</t>
  </si>
  <si>
    <t>卫一帆</t>
  </si>
  <si>
    <t>[厦门]厦门瑞颐大酒店(76480434)</t>
  </si>
  <si>
    <t>豪华鼓浪屿海景大床房(至少连住2晚及以上)&lt;双人入住&gt;&lt;双早&gt;</t>
  </si>
  <si>
    <t>毛展林</t>
  </si>
  <si>
    <t>[上海]海友酒店(上海南京东路地铁站店)(68606868)</t>
  </si>
  <si>
    <t>双床房&lt;双人入住&gt;&lt;内宾&gt;&lt;预付&gt;&lt;无早&gt;</t>
  </si>
  <si>
    <t>焉雪</t>
  </si>
  <si>
    <t>王琼</t>
  </si>
  <si>
    <t>豪华园景房&lt;双床&gt;&lt;双人入住&gt;&lt;双早&gt;</t>
  </si>
  <si>
    <t>陈蕊</t>
  </si>
  <si>
    <t>王思海</t>
  </si>
  <si>
    <t>[上海]汉庭酒店(上海外滩江西中路店)(76248589)</t>
  </si>
  <si>
    <t>家庭房&lt;双人入住&gt;&lt;内宾&gt;&lt;预付&gt;&lt;无早&gt;</t>
  </si>
  <si>
    <t>王彭云</t>
  </si>
  <si>
    <t>豪华园景房&lt;大床&gt;&lt;双人入住&gt;&lt;双早&gt;</t>
  </si>
  <si>
    <t>[东莞]东莞君汇酒店(76113200)</t>
  </si>
  <si>
    <t>特惠房&lt;双人入住&gt;&lt;无早&gt;</t>
  </si>
  <si>
    <t>陈成</t>
  </si>
  <si>
    <t>[东莞]东莞V+国际青年人才公寓(76173364)</t>
  </si>
  <si>
    <t>明亮一室大床房&lt;双人入住&gt;&lt;无早&gt;</t>
  </si>
  <si>
    <t>刘华飞</t>
  </si>
  <si>
    <t>[老河口]城市便捷酒店(老河口客运站店)(76433172)</t>
  </si>
  <si>
    <t>杨秀梅</t>
  </si>
  <si>
    <t>徐利涛</t>
  </si>
  <si>
    <t>[昆山]尚客优快捷酒店(昆山淀山湖店)(77145615)</t>
  </si>
  <si>
    <t>陈士标</t>
  </si>
  <si>
    <t>[上海]上海七重天宾馆(76255216)</t>
  </si>
  <si>
    <t>高级标房&lt;双人入住&gt;&lt;内宾&gt;&lt;预付&gt;&lt;双早&gt;</t>
  </si>
  <si>
    <t>李友良</t>
  </si>
  <si>
    <t>[广州]广州永新酒店永泰客运站店(73770089)</t>
  </si>
  <si>
    <t>标准双人房&lt;双人入住&gt;&lt;无早&gt;</t>
  </si>
  <si>
    <t>张涧秋</t>
  </si>
  <si>
    <t>[济南]汉庭酒店(济南遥墙国际机场店)(76551056)</t>
  </si>
  <si>
    <t>王兴起</t>
  </si>
  <si>
    <t>[上海]格林豪泰(上海虹桥枢纽曹安公路店)(77140573)</t>
  </si>
  <si>
    <t>1.8米大床房&lt;双人入住&gt;&lt;内宾&gt;&lt;预付&gt;&lt;无早&gt;</t>
  </si>
  <si>
    <t>王伟</t>
  </si>
  <si>
    <t>[东莞]东莞中汇文华酒店(76256563)</t>
  </si>
  <si>
    <t>标准单人房&lt;双人入住&gt;&lt;内宾&gt;&lt;预付&gt;&lt;无早&gt;</t>
  </si>
  <si>
    <t>莫明锋</t>
  </si>
  <si>
    <t>退单</t>
  </si>
  <si>
    <t>[乌鲁木齐]IU酒店(乌鲁木齐铁路局西单商场地铁站店)(76296750)</t>
  </si>
  <si>
    <t>小U·超级大床房&lt;双人入住&gt;&lt;内宾&gt;&lt;预付&gt;&lt;无早&gt;</t>
  </si>
  <si>
    <t>尚新龙</t>
  </si>
  <si>
    <t>，</t>
  </si>
  <si>
    <t>7.5 可退</t>
  </si>
  <si>
    <t>31275.26 CNY</t>
  </si>
  <si>
    <t>A210719105953481</t>
  </si>
  <si>
    <t>A210719110031481</t>
  </si>
  <si>
    <t>A210719110052481</t>
  </si>
  <si>
    <t>总计：31275.26元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</si>
  <si>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</si>
  <si>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</si>
  <si>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</si>
  <si>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</si>
  <si>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</si>
  <si>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</si>
  <si>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</si>
  <si>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</si>
  <si>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</si>
  <si>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</si>
  <si>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</si>
  <si>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</si>
  <si>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</si>
  <si>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</si>
  <si>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</si>
  <si>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</si>
  <si>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</si>
  <si>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2021-07-01</t>
  </si>
  <si>
    <t>2180076</t>
  </si>
  <si>
    <t>东莞中汇文华酒店</t>
  </si>
  <si>
    <t>2021-07-02</t>
  </si>
  <si>
    <t>退房日月结</t>
  </si>
  <si>
    <t>185.51</t>
  </si>
  <si>
    <t>RMB</t>
  </si>
  <si>
    <t>0</t>
  </si>
  <si>
    <t>0.00</t>
  </si>
  <si>
    <t>携程汇登国内直连</t>
  </si>
  <si>
    <t>2021-07-01 20:57:30</t>
  </si>
  <si>
    <t>否</t>
  </si>
  <si>
    <t>广州汇登信息科技有限公司</t>
  </si>
  <si>
    <t>直连</t>
  </si>
  <si>
    <t>2179981</t>
  </si>
  <si>
    <t>格林豪泰(上海虹桥枢纽曹安公路店)</t>
  </si>
  <si>
    <t>150.01</t>
  </si>
  <si>
    <t>2021-07-01 19:27:35</t>
  </si>
  <si>
    <t>2179963</t>
  </si>
  <si>
    <t>汉庭酒店(济南遥墙国际机场店)</t>
  </si>
  <si>
    <t>165.12</t>
  </si>
  <si>
    <t>2021-07-01 19:14:55</t>
  </si>
  <si>
    <t>2179950</t>
  </si>
  <si>
    <t>广州永新酒店（永泰客运站店）</t>
  </si>
  <si>
    <t>120.00</t>
  </si>
  <si>
    <t>2021-07-01 19:08:04</t>
  </si>
  <si>
    <t>Saas酒店</t>
  </si>
  <si>
    <t>2179884</t>
  </si>
  <si>
    <t>尚客优快捷酒店(昆山淀山湖店)</t>
  </si>
  <si>
    <t>146.83</t>
  </si>
  <si>
    <t>2021-07-01 18:05:12</t>
  </si>
  <si>
    <t>2179804</t>
  </si>
  <si>
    <t>城市便捷酒店(老河口客运站店)</t>
  </si>
  <si>
    <t>162.46</t>
  </si>
  <si>
    <t>2021-07-01 16:54:21</t>
  </si>
  <si>
    <t>2179757</t>
  </si>
  <si>
    <t>2021-07-01 16:41:39</t>
  </si>
  <si>
    <t>2179717</t>
  </si>
  <si>
    <t>东莞V+国际青年人才公寓</t>
  </si>
  <si>
    <t>89.00</t>
  </si>
  <si>
    <t>2021-07-01 17:08:52</t>
  </si>
  <si>
    <t>2179463</t>
  </si>
  <si>
    <t>东莞君汇酒店</t>
  </si>
  <si>
    <t>50.00</t>
  </si>
  <si>
    <t>2021-07-01 11:48:28</t>
  </si>
  <si>
    <t>2179357</t>
  </si>
  <si>
    <t>上海半岛酒店</t>
  </si>
  <si>
    <t>2699.00</t>
  </si>
  <si>
    <t>2021-07-01 11:21:12</t>
  </si>
  <si>
    <t>直采</t>
  </si>
  <si>
    <t>2179320</t>
  </si>
  <si>
    <t>汉庭酒店(上海外滩江西中路店)</t>
  </si>
  <si>
    <t>570.34</t>
  </si>
  <si>
    <t>2021-07-01 08:49:04</t>
  </si>
  <si>
    <t>2021-06-30</t>
  </si>
  <si>
    <t>2178732</t>
  </si>
  <si>
    <t>2297.00</t>
  </si>
  <si>
    <t>2021-06-30 17:28:14</t>
  </si>
  <si>
    <t>2178159</t>
  </si>
  <si>
    <t>海友酒店(上海南京东路地铁站店)</t>
  </si>
  <si>
    <t>288.65</t>
  </si>
  <si>
    <t>2021-06-30 10:05:45</t>
  </si>
  <si>
    <t>2177989</t>
  </si>
  <si>
    <t>厦门瑞颐大酒店</t>
  </si>
  <si>
    <t>1680.00</t>
  </si>
  <si>
    <t>2021-06-30 08:42:03</t>
  </si>
  <si>
    <t>2021-06-29</t>
  </si>
  <si>
    <t>2177767</t>
  </si>
  <si>
    <t>汉庭酒店(上海中环沪南路店)</t>
  </si>
  <si>
    <t>228.82</t>
  </si>
  <si>
    <t>2021-06-29 21:39:22</t>
  </si>
  <si>
    <t>2021-06-28</t>
  </si>
  <si>
    <t>2176246</t>
  </si>
  <si>
    <t>上海东方佘山索菲特大酒店</t>
  </si>
  <si>
    <t>787.00</t>
  </si>
  <si>
    <t>2021-06-28 20:45:08</t>
  </si>
  <si>
    <t>2176063</t>
  </si>
  <si>
    <t>汉庭酒店(上海复旦店)</t>
  </si>
  <si>
    <t>2021-06-28 17:45:05</t>
  </si>
  <si>
    <t>2175877</t>
  </si>
  <si>
    <t>上海新锦江大酒店</t>
  </si>
  <si>
    <t>670.00</t>
  </si>
  <si>
    <t>2021-06-30 17:34:02</t>
  </si>
  <si>
    <t>2021-06-27</t>
  </si>
  <si>
    <t>2174699</t>
  </si>
  <si>
    <t>汉庭（北京积水潭店）</t>
  </si>
  <si>
    <t>991.57</t>
  </si>
  <si>
    <t>2021-06-27 15:26:07</t>
  </si>
  <si>
    <t>2021-06-26</t>
  </si>
  <si>
    <t>2172820</t>
  </si>
  <si>
    <t>汉庭（杭州西湖仁和路店）</t>
  </si>
  <si>
    <t>2021-06-26 08:35:12</t>
  </si>
  <si>
    <t>2021-06-24</t>
  </si>
  <si>
    <t>2170299</t>
  </si>
  <si>
    <t>2021-06-24 16:31:43</t>
  </si>
  <si>
    <t>2170052</t>
  </si>
  <si>
    <t>汉庭酒店(上海金桥杨高中路店)</t>
  </si>
  <si>
    <t>1520.48</t>
  </si>
  <si>
    <t>2021-06-24 13:45:15</t>
  </si>
  <si>
    <t>2169997</t>
  </si>
  <si>
    <t>欢墅.高尔夫度假别墅(安吉龙王溪小镇)</t>
  </si>
  <si>
    <t>1940.00</t>
  </si>
  <si>
    <t>2021-06-24 13:22:08</t>
  </si>
  <si>
    <t>2021-06-23</t>
  </si>
  <si>
    <t>2168935</t>
  </si>
  <si>
    <t>广州白云宾馆</t>
  </si>
  <si>
    <t>2825.00</t>
  </si>
  <si>
    <t>2021-06-23 19:08:02</t>
  </si>
  <si>
    <t>2168128</t>
  </si>
  <si>
    <t>3710.00</t>
  </si>
  <si>
    <t>2021-06-23 10:31:32</t>
  </si>
  <si>
    <t>2021-06-20</t>
  </si>
  <si>
    <t>2164602</t>
  </si>
  <si>
    <t>7761.00</t>
  </si>
  <si>
    <t>2021-06-21 09:19:34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</si>
</sst>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Segoe UI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15561982852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44378</v>
      </c>
      <c r="G2" s="5">
        <v>44379</v>
      </c>
      <c r="H2" s="4">
        <v>1</v>
      </c>
      <c r="I2" s="4">
        <v>1</v>
      </c>
      <c r="J2" s="4">
        <v>1</v>
      </c>
      <c r="K2" s="4" t="s">
        <v>29</v>
      </c>
      <c r="L2" s="4">
        <v>165</v>
      </c>
      <c r="M2" s="4">
        <v>165</v>
      </c>
      <c r="N2" s="4" t="s">
        <v>30</v>
      </c>
      <c r="O2" s="4" t="s">
        <v>31</v>
      </c>
      <c r="P2" s="4" t="s">
        <v>32</v>
      </c>
      <c r="Q2" s="4">
        <v>0</v>
      </c>
      <c r="R2" s="7">
        <v>44364</v>
      </c>
      <c r="S2" s="5">
        <v>44394</v>
      </c>
      <c r="T2" s="4" t="s">
        <v>33</v>
      </c>
      <c r="U2" s="4">
        <v>165</v>
      </c>
      <c r="V2" s="4">
        <v>0</v>
      </c>
      <c r="W2" s="4">
        <v>0</v>
      </c>
      <c r="X2" s="4">
        <v>2160329</v>
      </c>
    </row>
    <row r="3" s="4" customFormat="1" spans="1:24">
      <c r="A3" s="4">
        <v>15561982852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44378</v>
      </c>
      <c r="G3" s="5">
        <v>44379</v>
      </c>
      <c r="H3" s="4">
        <v>1</v>
      </c>
      <c r="I3" s="4">
        <v>1</v>
      </c>
      <c r="J3" s="4">
        <v>1</v>
      </c>
      <c r="K3" s="4" t="s">
        <v>29</v>
      </c>
      <c r="L3" s="4">
        <v>-165</v>
      </c>
      <c r="M3" s="4">
        <v>-165</v>
      </c>
      <c r="N3" s="4" t="s">
        <v>30</v>
      </c>
      <c r="O3" s="4" t="s">
        <v>31</v>
      </c>
      <c r="P3" s="4" t="s">
        <v>32</v>
      </c>
      <c r="Q3" s="4">
        <v>0</v>
      </c>
      <c r="R3" s="7">
        <v>44364</v>
      </c>
      <c r="S3" s="5">
        <v>44394</v>
      </c>
      <c r="T3" s="4" t="s">
        <v>33</v>
      </c>
      <c r="U3" s="4">
        <v>-165</v>
      </c>
      <c r="V3" s="4">
        <v>0</v>
      </c>
      <c r="W3" s="4">
        <v>0</v>
      </c>
      <c r="X3" s="4">
        <v>2160329</v>
      </c>
    </row>
    <row r="4" s="4" customFormat="1" spans="1:24">
      <c r="A4" s="4">
        <v>15586893191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44377</v>
      </c>
      <c r="G4" s="5">
        <v>44379</v>
      </c>
      <c r="H4" s="4">
        <v>1</v>
      </c>
      <c r="I4" s="4">
        <v>2</v>
      </c>
      <c r="J4" s="4">
        <v>2</v>
      </c>
      <c r="K4" s="4" t="s">
        <v>29</v>
      </c>
      <c r="L4" s="4">
        <v>7761</v>
      </c>
      <c r="M4" s="4">
        <v>7761</v>
      </c>
      <c r="N4" s="4" t="s">
        <v>37</v>
      </c>
      <c r="O4" s="4" t="s">
        <v>31</v>
      </c>
      <c r="P4" s="4" t="s">
        <v>32</v>
      </c>
      <c r="Q4" s="4">
        <v>0</v>
      </c>
      <c r="R4" s="7">
        <v>44367</v>
      </c>
      <c r="S4" s="5">
        <v>44394</v>
      </c>
      <c r="T4" s="4" t="s">
        <v>33</v>
      </c>
      <c r="U4" s="4">
        <v>7761</v>
      </c>
      <c r="V4" s="4">
        <v>0</v>
      </c>
      <c r="W4" s="4">
        <v>0</v>
      </c>
      <c r="X4" s="4">
        <v>2164602</v>
      </c>
    </row>
    <row r="5" s="4" customFormat="1" spans="1:24">
      <c r="A5" s="4">
        <v>15604139795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44378</v>
      </c>
      <c r="G5" s="5">
        <v>44379</v>
      </c>
      <c r="H5" s="4">
        <v>1</v>
      </c>
      <c r="I5" s="4">
        <v>1</v>
      </c>
      <c r="J5" s="4">
        <v>1</v>
      </c>
      <c r="K5" s="4" t="s">
        <v>29</v>
      </c>
      <c r="L5" s="4">
        <v>3710</v>
      </c>
      <c r="M5" s="4">
        <v>3710</v>
      </c>
      <c r="N5" s="4" t="s">
        <v>38</v>
      </c>
      <c r="O5" s="4" t="s">
        <v>31</v>
      </c>
      <c r="P5" s="4" t="s">
        <v>32</v>
      </c>
      <c r="Q5" s="4">
        <v>0</v>
      </c>
      <c r="R5" s="7">
        <v>44370</v>
      </c>
      <c r="S5" s="5">
        <v>44394</v>
      </c>
      <c r="T5" s="4" t="s">
        <v>33</v>
      </c>
      <c r="U5" s="4">
        <v>3710</v>
      </c>
      <c r="V5" s="4">
        <v>0</v>
      </c>
      <c r="W5" s="4">
        <v>0</v>
      </c>
      <c r="X5" s="4">
        <v>2168128</v>
      </c>
    </row>
    <row r="6" s="4" customFormat="1" spans="1:24">
      <c r="A6" s="4">
        <v>15608933892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44374</v>
      </c>
      <c r="G6" s="5">
        <v>44379</v>
      </c>
      <c r="H6" s="4">
        <v>1</v>
      </c>
      <c r="I6" s="4">
        <v>5</v>
      </c>
      <c r="J6" s="4">
        <v>5</v>
      </c>
      <c r="K6" s="4" t="s">
        <v>29</v>
      </c>
      <c r="L6" s="4">
        <v>2825</v>
      </c>
      <c r="M6" s="4">
        <v>2825</v>
      </c>
      <c r="N6" s="4" t="s">
        <v>41</v>
      </c>
      <c r="O6" s="4" t="s">
        <v>31</v>
      </c>
      <c r="P6" s="4" t="s">
        <v>32</v>
      </c>
      <c r="Q6" s="4">
        <v>0</v>
      </c>
      <c r="R6" s="7">
        <v>44370</v>
      </c>
      <c r="S6" s="5">
        <v>44394</v>
      </c>
      <c r="T6" s="4" t="s">
        <v>33</v>
      </c>
      <c r="U6" s="4">
        <v>2825</v>
      </c>
      <c r="V6" s="4">
        <v>0</v>
      </c>
      <c r="W6" s="4">
        <v>0</v>
      </c>
      <c r="X6" s="4">
        <v>2168935</v>
      </c>
    </row>
    <row r="7" s="4" customFormat="1" spans="1:24">
      <c r="A7" s="4">
        <v>15612654775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44377</v>
      </c>
      <c r="G7" s="5">
        <v>44379</v>
      </c>
      <c r="H7" s="4">
        <v>1</v>
      </c>
      <c r="I7" s="4">
        <v>2</v>
      </c>
      <c r="J7" s="4">
        <v>2</v>
      </c>
      <c r="K7" s="4" t="s">
        <v>29</v>
      </c>
      <c r="L7" s="4">
        <v>1940</v>
      </c>
      <c r="M7" s="4">
        <v>1940</v>
      </c>
      <c r="N7" s="4" t="s">
        <v>44</v>
      </c>
      <c r="O7" s="4" t="s">
        <v>31</v>
      </c>
      <c r="P7" s="4" t="s">
        <v>32</v>
      </c>
      <c r="Q7" s="4">
        <v>0</v>
      </c>
      <c r="R7" s="7">
        <v>44371</v>
      </c>
      <c r="S7" s="5">
        <v>44394</v>
      </c>
      <c r="T7" s="4" t="s">
        <v>33</v>
      </c>
      <c r="U7" s="4">
        <v>1940</v>
      </c>
      <c r="V7" s="4">
        <v>0</v>
      </c>
      <c r="W7" s="4">
        <v>0</v>
      </c>
      <c r="X7" s="4">
        <v>2169997</v>
      </c>
    </row>
    <row r="8" s="4" customFormat="1" spans="1:24">
      <c r="A8" s="4">
        <v>15612810091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44374</v>
      </c>
      <c r="G8" s="5">
        <v>44379</v>
      </c>
      <c r="H8" s="4">
        <v>1</v>
      </c>
      <c r="I8" s="4">
        <v>5</v>
      </c>
      <c r="J8" s="4">
        <v>5</v>
      </c>
      <c r="K8" s="4" t="s">
        <v>29</v>
      </c>
      <c r="L8" s="4">
        <v>1520.48</v>
      </c>
      <c r="M8" s="4">
        <v>1520.48</v>
      </c>
      <c r="N8" s="4" t="s">
        <v>47</v>
      </c>
      <c r="O8" s="4" t="s">
        <v>31</v>
      </c>
      <c r="P8" s="4" t="s">
        <v>32</v>
      </c>
      <c r="Q8" s="4">
        <v>0</v>
      </c>
      <c r="R8" s="7">
        <v>44371</v>
      </c>
      <c r="S8" s="5">
        <v>44394</v>
      </c>
      <c r="T8" s="4" t="s">
        <v>33</v>
      </c>
      <c r="U8" s="4">
        <v>1520.48</v>
      </c>
      <c r="V8" s="4">
        <v>0</v>
      </c>
      <c r="W8" s="4">
        <v>0</v>
      </c>
      <c r="X8" s="4">
        <v>2170052</v>
      </c>
    </row>
    <row r="9" s="4" customFormat="1" spans="1:24">
      <c r="A9" s="4">
        <v>15613521034</v>
      </c>
      <c r="B9" s="4" t="s">
        <v>25</v>
      </c>
      <c r="C9" s="4" t="s">
        <v>26</v>
      </c>
      <c r="D9" s="4" t="s">
        <v>35</v>
      </c>
      <c r="E9" s="4" t="s">
        <v>48</v>
      </c>
      <c r="F9" s="5">
        <v>44378</v>
      </c>
      <c r="G9" s="5">
        <v>44379</v>
      </c>
      <c r="H9" s="4">
        <v>1</v>
      </c>
      <c r="I9" s="4">
        <v>1</v>
      </c>
      <c r="J9" s="4">
        <v>1</v>
      </c>
      <c r="K9" s="4" t="s">
        <v>29</v>
      </c>
      <c r="L9" s="4">
        <v>2297</v>
      </c>
      <c r="M9" s="4">
        <v>2297</v>
      </c>
      <c r="N9" s="4" t="s">
        <v>49</v>
      </c>
      <c r="O9" s="4" t="s">
        <v>31</v>
      </c>
      <c r="P9" s="4" t="s">
        <v>32</v>
      </c>
      <c r="Q9" s="4">
        <v>0</v>
      </c>
      <c r="R9" s="7">
        <v>44371</v>
      </c>
      <c r="S9" s="5">
        <v>44394</v>
      </c>
      <c r="T9" s="4" t="s">
        <v>33</v>
      </c>
      <c r="U9" s="4">
        <v>2297</v>
      </c>
      <c r="V9" s="4">
        <v>0</v>
      </c>
      <c r="W9" s="4">
        <v>0</v>
      </c>
      <c r="X9" s="4">
        <v>2170299</v>
      </c>
    </row>
    <row r="10" s="4" customFormat="1" spans="1:24">
      <c r="A10" s="4">
        <v>15627597932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44374</v>
      </c>
      <c r="G10" s="5">
        <v>44379</v>
      </c>
      <c r="H10" s="4">
        <v>1</v>
      </c>
      <c r="I10" s="4">
        <v>5</v>
      </c>
      <c r="J10" s="4">
        <v>5</v>
      </c>
      <c r="K10" s="4" t="s">
        <v>29</v>
      </c>
      <c r="L10" s="4">
        <v>1204.52</v>
      </c>
      <c r="M10" s="4">
        <v>1204.52</v>
      </c>
      <c r="N10" s="4" t="s">
        <v>52</v>
      </c>
      <c r="O10" s="4" t="s">
        <v>31</v>
      </c>
      <c r="P10" s="4" t="s">
        <v>32</v>
      </c>
      <c r="Q10" s="4">
        <v>0</v>
      </c>
      <c r="R10" s="7">
        <v>44373</v>
      </c>
      <c r="S10" s="5">
        <v>44394</v>
      </c>
      <c r="T10" s="4" t="s">
        <v>33</v>
      </c>
      <c r="U10" s="4">
        <v>1204.52</v>
      </c>
      <c r="V10" s="4">
        <v>0</v>
      </c>
      <c r="W10" s="4">
        <v>0</v>
      </c>
      <c r="X10" s="4">
        <v>2172820</v>
      </c>
    </row>
    <row r="11" s="4" customFormat="1" spans="1:24">
      <c r="A11" s="4">
        <v>15627597932</v>
      </c>
      <c r="B11" s="4" t="s">
        <v>25</v>
      </c>
      <c r="C11" s="4" t="s">
        <v>34</v>
      </c>
      <c r="D11" s="4" t="s">
        <v>50</v>
      </c>
      <c r="E11" s="4" t="s">
        <v>51</v>
      </c>
      <c r="F11" s="5">
        <v>44374</v>
      </c>
      <c r="G11" s="5">
        <v>44379</v>
      </c>
      <c r="H11" s="4">
        <v>1</v>
      </c>
      <c r="I11" s="4">
        <v>5</v>
      </c>
      <c r="J11" s="4">
        <v>5</v>
      </c>
      <c r="K11" s="4" t="s">
        <v>29</v>
      </c>
      <c r="L11" s="4">
        <v>-1204.52</v>
      </c>
      <c r="M11" s="4">
        <v>-1204.52</v>
      </c>
      <c r="N11" s="4" t="s">
        <v>52</v>
      </c>
      <c r="O11" s="4" t="s">
        <v>31</v>
      </c>
      <c r="P11" s="4" t="s">
        <v>32</v>
      </c>
      <c r="Q11" s="4">
        <v>0</v>
      </c>
      <c r="R11" s="7">
        <v>44373</v>
      </c>
      <c r="S11" s="5">
        <v>44394</v>
      </c>
      <c r="T11" s="4" t="s">
        <v>33</v>
      </c>
      <c r="U11" s="4">
        <v>-1204.52</v>
      </c>
      <c r="V11" s="4">
        <v>0</v>
      </c>
      <c r="W11" s="4">
        <v>0</v>
      </c>
      <c r="X11" s="4">
        <v>2172820</v>
      </c>
    </row>
    <row r="12" s="4" customFormat="1" spans="1:24">
      <c r="A12" s="4">
        <v>15636062433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44377</v>
      </c>
      <c r="G12" s="5">
        <v>44379</v>
      </c>
      <c r="H12" s="4">
        <v>1</v>
      </c>
      <c r="I12" s="4">
        <v>2</v>
      </c>
      <c r="J12" s="4">
        <v>2</v>
      </c>
      <c r="K12" s="4" t="s">
        <v>29</v>
      </c>
      <c r="L12" s="4">
        <v>991.57</v>
      </c>
      <c r="M12" s="4">
        <v>991.57</v>
      </c>
      <c r="N12" s="4" t="s">
        <v>55</v>
      </c>
      <c r="O12" s="4" t="s">
        <v>31</v>
      </c>
      <c r="P12" s="4" t="s">
        <v>32</v>
      </c>
      <c r="Q12" s="4">
        <v>0</v>
      </c>
      <c r="R12" s="7">
        <v>44374</v>
      </c>
      <c r="S12" s="5">
        <v>44394</v>
      </c>
      <c r="T12" s="4" t="s">
        <v>33</v>
      </c>
      <c r="U12" s="4">
        <v>991.57</v>
      </c>
      <c r="V12" s="4">
        <v>0</v>
      </c>
      <c r="W12" s="4">
        <v>0</v>
      </c>
      <c r="X12" s="4">
        <v>2174699</v>
      </c>
    </row>
    <row r="13" s="4" customFormat="1" spans="1:24">
      <c r="A13" s="4">
        <v>15643015611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44378</v>
      </c>
      <c r="G13" s="5">
        <v>44379</v>
      </c>
      <c r="H13" s="4">
        <v>1</v>
      </c>
      <c r="I13" s="4">
        <v>1</v>
      </c>
      <c r="J13" s="4">
        <v>1</v>
      </c>
      <c r="K13" s="4" t="s">
        <v>29</v>
      </c>
      <c r="L13" s="4">
        <v>670</v>
      </c>
      <c r="M13" s="4">
        <v>670</v>
      </c>
      <c r="N13" s="4" t="s">
        <v>58</v>
      </c>
      <c r="O13" s="4" t="s">
        <v>31</v>
      </c>
      <c r="P13" s="4" t="s">
        <v>32</v>
      </c>
      <c r="Q13" s="4">
        <v>0</v>
      </c>
      <c r="R13" s="7">
        <v>44375</v>
      </c>
      <c r="S13" s="5">
        <v>44394</v>
      </c>
      <c r="T13" s="4" t="s">
        <v>33</v>
      </c>
      <c r="U13" s="4">
        <v>670</v>
      </c>
      <c r="V13" s="4">
        <v>0</v>
      </c>
      <c r="W13" s="4">
        <v>0</v>
      </c>
      <c r="X13" s="4">
        <v>2175877</v>
      </c>
    </row>
    <row r="14" s="4" customFormat="1" spans="1:24">
      <c r="A14" s="4">
        <v>15646303733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44376</v>
      </c>
      <c r="G14" s="5">
        <v>44379</v>
      </c>
      <c r="H14" s="4">
        <v>1</v>
      </c>
      <c r="I14" s="4">
        <v>3</v>
      </c>
      <c r="J14" s="4">
        <v>3</v>
      </c>
      <c r="K14" s="4" t="s">
        <v>29</v>
      </c>
      <c r="L14" s="4">
        <v>957.95</v>
      </c>
      <c r="M14" s="4">
        <v>957.95</v>
      </c>
      <c r="N14" s="4" t="s">
        <v>61</v>
      </c>
      <c r="O14" s="4" t="s">
        <v>31</v>
      </c>
      <c r="P14" s="4" t="s">
        <v>32</v>
      </c>
      <c r="Q14" s="4">
        <v>0</v>
      </c>
      <c r="R14" s="7">
        <v>44375</v>
      </c>
      <c r="S14" s="5">
        <v>44394</v>
      </c>
      <c r="T14" s="4" t="s">
        <v>33</v>
      </c>
      <c r="U14" s="4">
        <v>957.95</v>
      </c>
      <c r="V14" s="4">
        <v>0</v>
      </c>
      <c r="W14" s="4">
        <v>0</v>
      </c>
      <c r="X14" s="4">
        <v>2176063</v>
      </c>
    </row>
    <row r="15" s="4" customFormat="1" spans="1:24">
      <c r="A15" s="4">
        <v>15647145227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44378</v>
      </c>
      <c r="G15" s="5">
        <v>44379</v>
      </c>
      <c r="H15" s="4">
        <v>1</v>
      </c>
      <c r="I15" s="4">
        <v>1</v>
      </c>
      <c r="J15" s="4">
        <v>1</v>
      </c>
      <c r="K15" s="4" t="s">
        <v>29</v>
      </c>
      <c r="L15" s="4">
        <v>787</v>
      </c>
      <c r="M15" s="4">
        <v>787</v>
      </c>
      <c r="N15" s="4" t="s">
        <v>64</v>
      </c>
      <c r="O15" s="4" t="s">
        <v>31</v>
      </c>
      <c r="P15" s="4" t="s">
        <v>32</v>
      </c>
      <c r="Q15" s="4">
        <v>0</v>
      </c>
      <c r="R15" s="7">
        <v>44375</v>
      </c>
      <c r="S15" s="5">
        <v>44394</v>
      </c>
      <c r="T15" s="4" t="s">
        <v>33</v>
      </c>
      <c r="U15" s="4">
        <v>787</v>
      </c>
      <c r="V15" s="4">
        <v>0</v>
      </c>
      <c r="W15" s="4">
        <v>0</v>
      </c>
      <c r="X15" s="4">
        <v>2176246</v>
      </c>
    </row>
    <row r="16" s="4" customFormat="1" spans="1:24">
      <c r="A16" s="4">
        <v>15646303733</v>
      </c>
      <c r="B16" s="4" t="s">
        <v>25</v>
      </c>
      <c r="C16" s="4" t="s">
        <v>34</v>
      </c>
      <c r="D16" s="4" t="s">
        <v>59</v>
      </c>
      <c r="E16" s="4" t="s">
        <v>60</v>
      </c>
      <c r="F16" s="5">
        <v>44376</v>
      </c>
      <c r="G16" s="5">
        <v>44379</v>
      </c>
      <c r="H16" s="4">
        <v>1</v>
      </c>
      <c r="I16" s="4">
        <v>3</v>
      </c>
      <c r="J16" s="4">
        <v>3</v>
      </c>
      <c r="K16" s="4" t="s">
        <v>29</v>
      </c>
      <c r="L16" s="4">
        <v>-957.95</v>
      </c>
      <c r="M16" s="4">
        <v>-957.95</v>
      </c>
      <c r="N16" s="4" t="s">
        <v>61</v>
      </c>
      <c r="O16" s="4" t="s">
        <v>31</v>
      </c>
      <c r="P16" s="4" t="s">
        <v>32</v>
      </c>
      <c r="Q16" s="4">
        <v>0</v>
      </c>
      <c r="R16" s="7">
        <v>44375</v>
      </c>
      <c r="S16" s="5">
        <v>44394</v>
      </c>
      <c r="T16" s="4" t="s">
        <v>33</v>
      </c>
      <c r="U16" s="4">
        <v>-957.95</v>
      </c>
      <c r="V16" s="4">
        <v>0</v>
      </c>
      <c r="W16" s="4">
        <v>0</v>
      </c>
      <c r="X16" s="4">
        <v>2176063</v>
      </c>
    </row>
    <row r="17" s="4" customFormat="1" spans="1:24">
      <c r="A17" s="4">
        <v>15655333282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44378</v>
      </c>
      <c r="G17" s="5">
        <v>44379</v>
      </c>
      <c r="H17" s="4">
        <v>1</v>
      </c>
      <c r="I17" s="4">
        <v>1</v>
      </c>
      <c r="J17" s="4">
        <v>1</v>
      </c>
      <c r="K17" s="4" t="s">
        <v>29</v>
      </c>
      <c r="L17" s="4">
        <v>228.82</v>
      </c>
      <c r="M17" s="4">
        <v>228.82</v>
      </c>
      <c r="N17" s="4" t="s">
        <v>67</v>
      </c>
      <c r="O17" s="4" t="s">
        <v>31</v>
      </c>
      <c r="P17" s="4" t="s">
        <v>32</v>
      </c>
      <c r="Q17" s="4">
        <v>0</v>
      </c>
      <c r="R17" s="7">
        <v>44376</v>
      </c>
      <c r="S17" s="5">
        <v>44394</v>
      </c>
      <c r="T17" s="4" t="s">
        <v>33</v>
      </c>
      <c r="U17" s="4">
        <v>228.82</v>
      </c>
      <c r="V17" s="4">
        <v>0</v>
      </c>
      <c r="W17" s="4">
        <v>0</v>
      </c>
      <c r="X17" s="4">
        <v>2177767</v>
      </c>
    </row>
    <row r="18" s="4" customFormat="1" spans="1:23">
      <c r="A18" s="4">
        <v>15656178775</v>
      </c>
      <c r="B18" s="4" t="s">
        <v>25</v>
      </c>
      <c r="C18" s="4" t="s">
        <v>26</v>
      </c>
      <c r="D18" s="4" t="s">
        <v>68</v>
      </c>
      <c r="E18" s="4" t="s">
        <v>69</v>
      </c>
      <c r="F18" s="5">
        <v>44377</v>
      </c>
      <c r="G18" s="5">
        <v>44379</v>
      </c>
      <c r="H18" s="4">
        <v>1</v>
      </c>
      <c r="I18" s="4">
        <v>2</v>
      </c>
      <c r="J18" s="4">
        <v>2</v>
      </c>
      <c r="K18" s="4" t="s">
        <v>29</v>
      </c>
      <c r="L18" s="4">
        <v>1680</v>
      </c>
      <c r="M18" s="4">
        <v>1680</v>
      </c>
      <c r="N18" s="4" t="s">
        <v>70</v>
      </c>
      <c r="O18" s="4" t="s">
        <v>31</v>
      </c>
      <c r="P18" s="4" t="s">
        <v>32</v>
      </c>
      <c r="Q18" s="4">
        <v>0</v>
      </c>
      <c r="R18" s="7">
        <v>44377</v>
      </c>
      <c r="S18" s="5">
        <v>44394</v>
      </c>
      <c r="T18" s="4" t="s">
        <v>33</v>
      </c>
      <c r="U18" s="4">
        <v>1680</v>
      </c>
      <c r="V18" s="4">
        <v>0</v>
      </c>
      <c r="W18" s="4">
        <v>0</v>
      </c>
    </row>
    <row r="19" s="4" customFormat="1" spans="1:24">
      <c r="A19" s="4">
        <v>15656894827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44378</v>
      </c>
      <c r="G19" s="5">
        <v>44379</v>
      </c>
      <c r="H19" s="4">
        <v>1</v>
      </c>
      <c r="I19" s="4">
        <v>1</v>
      </c>
      <c r="J19" s="4">
        <v>1</v>
      </c>
      <c r="K19" s="4" t="s">
        <v>29</v>
      </c>
      <c r="L19" s="4">
        <v>288.65</v>
      </c>
      <c r="M19" s="4">
        <v>288.65</v>
      </c>
      <c r="N19" s="4" t="s">
        <v>73</v>
      </c>
      <c r="O19" s="4" t="s">
        <v>31</v>
      </c>
      <c r="P19" s="4" t="s">
        <v>32</v>
      </c>
      <c r="Q19" s="4">
        <v>0</v>
      </c>
      <c r="R19" s="7">
        <v>44377</v>
      </c>
      <c r="S19" s="5">
        <v>44394</v>
      </c>
      <c r="T19" s="4" t="s">
        <v>33</v>
      </c>
      <c r="U19" s="4">
        <v>288.65</v>
      </c>
      <c r="V19" s="4">
        <v>0</v>
      </c>
      <c r="W19" s="4">
        <v>0</v>
      </c>
      <c r="X19" s="4">
        <v>2178159</v>
      </c>
    </row>
    <row r="20" s="4" customFormat="1" spans="1:24">
      <c r="A20" s="4">
        <v>15661759559</v>
      </c>
      <c r="B20" s="4" t="s">
        <v>25</v>
      </c>
      <c r="C20" s="4" t="s">
        <v>26</v>
      </c>
      <c r="D20" s="4" t="s">
        <v>35</v>
      </c>
      <c r="E20" s="4" t="s">
        <v>48</v>
      </c>
      <c r="F20" s="5">
        <v>44378</v>
      </c>
      <c r="G20" s="5">
        <v>44379</v>
      </c>
      <c r="H20" s="4">
        <v>1</v>
      </c>
      <c r="I20" s="4">
        <v>1</v>
      </c>
      <c r="J20" s="4">
        <v>1</v>
      </c>
      <c r="K20" s="4" t="s">
        <v>29</v>
      </c>
      <c r="L20" s="4">
        <v>2297</v>
      </c>
      <c r="M20" s="4">
        <v>2297</v>
      </c>
      <c r="N20" s="4" t="s">
        <v>74</v>
      </c>
      <c r="O20" s="4" t="s">
        <v>31</v>
      </c>
      <c r="P20" s="4" t="s">
        <v>32</v>
      </c>
      <c r="Q20" s="4">
        <v>0</v>
      </c>
      <c r="R20" s="7">
        <v>44377</v>
      </c>
      <c r="S20" s="5">
        <v>44394</v>
      </c>
      <c r="T20" s="4" t="s">
        <v>33</v>
      </c>
      <c r="U20" s="4">
        <v>2297</v>
      </c>
      <c r="V20" s="4">
        <v>0</v>
      </c>
      <c r="W20" s="4">
        <v>0</v>
      </c>
      <c r="X20" s="4">
        <v>2178732</v>
      </c>
    </row>
    <row r="21" s="4" customFormat="1" spans="1:24">
      <c r="A21" s="4">
        <v>15662883302</v>
      </c>
      <c r="B21" s="4" t="s">
        <v>25</v>
      </c>
      <c r="C21" s="4" t="s">
        <v>26</v>
      </c>
      <c r="D21" s="4" t="s">
        <v>35</v>
      </c>
      <c r="E21" s="4" t="s">
        <v>75</v>
      </c>
      <c r="F21" s="5">
        <v>44378</v>
      </c>
      <c r="G21" s="5">
        <v>44379</v>
      </c>
      <c r="H21" s="4">
        <v>1</v>
      </c>
      <c r="I21" s="4">
        <v>1</v>
      </c>
      <c r="J21" s="4">
        <v>1</v>
      </c>
      <c r="K21" s="4" t="s">
        <v>29</v>
      </c>
      <c r="L21" s="4">
        <v>2699</v>
      </c>
      <c r="M21" s="4">
        <v>2699</v>
      </c>
      <c r="N21" s="4" t="s">
        <v>76</v>
      </c>
      <c r="O21" s="4" t="s">
        <v>31</v>
      </c>
      <c r="P21" s="4" t="s">
        <v>32</v>
      </c>
      <c r="Q21" s="4">
        <v>0</v>
      </c>
      <c r="R21" s="7">
        <v>44377</v>
      </c>
      <c r="S21" s="5">
        <v>44394</v>
      </c>
      <c r="T21" s="4" t="s">
        <v>33</v>
      </c>
      <c r="U21" s="4">
        <v>2699</v>
      </c>
      <c r="V21" s="4">
        <v>0</v>
      </c>
      <c r="W21" s="4">
        <v>0</v>
      </c>
      <c r="X21" s="4">
        <v>2178965</v>
      </c>
    </row>
    <row r="22" s="4" customFormat="1" spans="1:24">
      <c r="A22" s="4">
        <v>15663020909</v>
      </c>
      <c r="B22" s="4" t="s">
        <v>25</v>
      </c>
      <c r="C22" s="4" t="s">
        <v>26</v>
      </c>
      <c r="D22" s="4" t="s">
        <v>35</v>
      </c>
      <c r="E22" s="4" t="s">
        <v>75</v>
      </c>
      <c r="F22" s="5">
        <v>44378</v>
      </c>
      <c r="G22" s="5">
        <v>44379</v>
      </c>
      <c r="H22" s="4">
        <v>1</v>
      </c>
      <c r="I22" s="4">
        <v>1</v>
      </c>
      <c r="J22" s="4">
        <v>1</v>
      </c>
      <c r="K22" s="4" t="s">
        <v>29</v>
      </c>
      <c r="L22" s="4">
        <v>2699</v>
      </c>
      <c r="M22" s="4">
        <v>2699</v>
      </c>
      <c r="N22" s="4" t="s">
        <v>77</v>
      </c>
      <c r="O22" s="4" t="s">
        <v>31</v>
      </c>
      <c r="P22" s="4" t="s">
        <v>32</v>
      </c>
      <c r="Q22" s="4">
        <v>0</v>
      </c>
      <c r="R22" s="7">
        <v>44377</v>
      </c>
      <c r="S22" s="5">
        <v>44394</v>
      </c>
      <c r="T22" s="4" t="s">
        <v>33</v>
      </c>
      <c r="U22" s="4">
        <v>2699</v>
      </c>
      <c r="V22" s="4">
        <v>0</v>
      </c>
      <c r="W22" s="4">
        <v>0</v>
      </c>
      <c r="X22" s="4">
        <v>2179001</v>
      </c>
    </row>
    <row r="23" s="4" customFormat="1" spans="1:24">
      <c r="A23" s="4">
        <v>15664560546</v>
      </c>
      <c r="B23" s="4" t="s">
        <v>25</v>
      </c>
      <c r="C23" s="4" t="s">
        <v>26</v>
      </c>
      <c r="D23" s="4" t="s">
        <v>78</v>
      </c>
      <c r="E23" s="4" t="s">
        <v>79</v>
      </c>
      <c r="F23" s="5">
        <v>44378</v>
      </c>
      <c r="G23" s="5">
        <v>44379</v>
      </c>
      <c r="H23" s="4">
        <v>1</v>
      </c>
      <c r="I23" s="4">
        <v>1</v>
      </c>
      <c r="J23" s="4">
        <v>1</v>
      </c>
      <c r="K23" s="4" t="s">
        <v>29</v>
      </c>
      <c r="L23" s="4">
        <v>570.34</v>
      </c>
      <c r="M23" s="4">
        <v>570.34</v>
      </c>
      <c r="N23" s="4" t="s">
        <v>80</v>
      </c>
      <c r="O23" s="4" t="s">
        <v>31</v>
      </c>
      <c r="P23" s="4" t="s">
        <v>32</v>
      </c>
      <c r="Q23" s="4">
        <v>0</v>
      </c>
      <c r="R23" s="7">
        <v>44378</v>
      </c>
      <c r="S23" s="5">
        <v>44394</v>
      </c>
      <c r="T23" s="4" t="s">
        <v>33</v>
      </c>
      <c r="U23" s="4">
        <v>570.34</v>
      </c>
      <c r="V23" s="4">
        <v>0</v>
      </c>
      <c r="W23" s="4">
        <v>0</v>
      </c>
      <c r="X23" s="4">
        <v>2179320</v>
      </c>
    </row>
    <row r="24" s="4" customFormat="1" spans="1:24">
      <c r="A24" s="4">
        <v>15663020909</v>
      </c>
      <c r="B24" s="4" t="s">
        <v>25</v>
      </c>
      <c r="C24" s="4" t="s">
        <v>34</v>
      </c>
      <c r="D24" s="4" t="s">
        <v>35</v>
      </c>
      <c r="E24" s="4" t="s">
        <v>75</v>
      </c>
      <c r="F24" s="5">
        <v>44378</v>
      </c>
      <c r="G24" s="5">
        <v>44379</v>
      </c>
      <c r="H24" s="4">
        <v>1</v>
      </c>
      <c r="I24" s="4">
        <v>1</v>
      </c>
      <c r="J24" s="4">
        <v>1</v>
      </c>
      <c r="K24" s="4" t="s">
        <v>29</v>
      </c>
      <c r="L24" s="4">
        <v>-2699</v>
      </c>
      <c r="M24" s="4">
        <v>-2699</v>
      </c>
      <c r="N24" s="4" t="s">
        <v>77</v>
      </c>
      <c r="O24" s="4" t="s">
        <v>31</v>
      </c>
      <c r="P24" s="4" t="s">
        <v>32</v>
      </c>
      <c r="Q24" s="4">
        <v>0</v>
      </c>
      <c r="R24" s="7">
        <v>44377</v>
      </c>
      <c r="S24" s="5">
        <v>44394</v>
      </c>
      <c r="T24" s="4" t="s">
        <v>33</v>
      </c>
      <c r="U24" s="4">
        <v>-2699</v>
      </c>
      <c r="V24" s="4">
        <v>0</v>
      </c>
      <c r="W24" s="4">
        <v>0</v>
      </c>
      <c r="X24" s="4">
        <v>2179001</v>
      </c>
    </row>
    <row r="25" s="4" customFormat="1" spans="1:24">
      <c r="A25" s="4">
        <v>15662883302</v>
      </c>
      <c r="B25" s="4" t="s">
        <v>25</v>
      </c>
      <c r="C25" s="4" t="s">
        <v>34</v>
      </c>
      <c r="D25" s="4" t="s">
        <v>35</v>
      </c>
      <c r="E25" s="4" t="s">
        <v>75</v>
      </c>
      <c r="F25" s="5">
        <v>44378</v>
      </c>
      <c r="G25" s="5">
        <v>44379</v>
      </c>
      <c r="H25" s="4">
        <v>1</v>
      </c>
      <c r="I25" s="4">
        <v>1</v>
      </c>
      <c r="J25" s="4">
        <v>1</v>
      </c>
      <c r="K25" s="4" t="s">
        <v>29</v>
      </c>
      <c r="L25" s="4">
        <v>-2699</v>
      </c>
      <c r="M25" s="4">
        <v>-2699</v>
      </c>
      <c r="N25" s="4" t="s">
        <v>76</v>
      </c>
      <c r="O25" s="4" t="s">
        <v>31</v>
      </c>
      <c r="P25" s="4" t="s">
        <v>32</v>
      </c>
      <c r="Q25" s="4">
        <v>0</v>
      </c>
      <c r="R25" s="7">
        <v>44377</v>
      </c>
      <c r="S25" s="5">
        <v>44394</v>
      </c>
      <c r="T25" s="4" t="s">
        <v>33</v>
      </c>
      <c r="U25" s="4">
        <v>-2699</v>
      </c>
      <c r="V25" s="4">
        <v>0</v>
      </c>
      <c r="W25" s="4">
        <v>0</v>
      </c>
      <c r="X25" s="4">
        <v>2178965</v>
      </c>
    </row>
    <row r="26" s="4" customFormat="1" spans="1:24">
      <c r="A26" s="4">
        <v>15664685238</v>
      </c>
      <c r="B26" s="4" t="s">
        <v>25</v>
      </c>
      <c r="C26" s="4" t="s">
        <v>26</v>
      </c>
      <c r="D26" s="4" t="s">
        <v>35</v>
      </c>
      <c r="E26" s="4" t="s">
        <v>81</v>
      </c>
      <c r="F26" s="5">
        <v>44378</v>
      </c>
      <c r="G26" s="5">
        <v>44379</v>
      </c>
      <c r="H26" s="4">
        <v>1</v>
      </c>
      <c r="I26" s="4">
        <v>1</v>
      </c>
      <c r="J26" s="4">
        <v>1</v>
      </c>
      <c r="K26" s="4" t="s">
        <v>29</v>
      </c>
      <c r="L26" s="4">
        <v>2699</v>
      </c>
      <c r="M26" s="4">
        <v>2699</v>
      </c>
      <c r="N26" s="4" t="s">
        <v>76</v>
      </c>
      <c r="O26" s="4" t="s">
        <v>31</v>
      </c>
      <c r="P26" s="4" t="s">
        <v>32</v>
      </c>
      <c r="Q26" s="4">
        <v>0</v>
      </c>
      <c r="R26" s="7">
        <v>44378</v>
      </c>
      <c r="S26" s="5">
        <v>44394</v>
      </c>
      <c r="T26" s="4" t="s">
        <v>33</v>
      </c>
      <c r="U26" s="4">
        <v>2699</v>
      </c>
      <c r="V26" s="4">
        <v>0</v>
      </c>
      <c r="W26" s="4">
        <v>0</v>
      </c>
      <c r="X26" s="4">
        <v>2179357</v>
      </c>
    </row>
    <row r="27" s="4" customFormat="1" spans="1:24">
      <c r="A27" s="4">
        <v>15665258147</v>
      </c>
      <c r="B27" s="4" t="s">
        <v>25</v>
      </c>
      <c r="C27" s="4" t="s">
        <v>26</v>
      </c>
      <c r="D27" s="4" t="s">
        <v>82</v>
      </c>
      <c r="E27" s="4" t="s">
        <v>83</v>
      </c>
      <c r="F27" s="5">
        <v>44378</v>
      </c>
      <c r="G27" s="5">
        <v>44379</v>
      </c>
      <c r="H27" s="4">
        <v>1</v>
      </c>
      <c r="I27" s="4">
        <v>1</v>
      </c>
      <c r="J27" s="4">
        <v>1</v>
      </c>
      <c r="K27" s="4" t="s">
        <v>29</v>
      </c>
      <c r="L27" s="4">
        <v>50</v>
      </c>
      <c r="M27" s="4">
        <v>50</v>
      </c>
      <c r="N27" s="4" t="s">
        <v>84</v>
      </c>
      <c r="O27" s="4" t="s">
        <v>31</v>
      </c>
      <c r="P27" s="4" t="s">
        <v>32</v>
      </c>
      <c r="Q27" s="4">
        <v>0</v>
      </c>
      <c r="R27" s="7">
        <v>44378</v>
      </c>
      <c r="S27" s="5">
        <v>44394</v>
      </c>
      <c r="T27" s="4" t="s">
        <v>33</v>
      </c>
      <c r="U27" s="4">
        <v>50</v>
      </c>
      <c r="V27" s="4">
        <v>0</v>
      </c>
      <c r="W27" s="4">
        <v>0</v>
      </c>
      <c r="X27" s="4">
        <v>2179463</v>
      </c>
    </row>
    <row r="28" s="4" customFormat="1" spans="1:24">
      <c r="A28" s="4">
        <v>15669550291</v>
      </c>
      <c r="B28" s="4" t="s">
        <v>25</v>
      </c>
      <c r="C28" s="4" t="s">
        <v>26</v>
      </c>
      <c r="D28" s="4" t="s">
        <v>85</v>
      </c>
      <c r="E28" s="4" t="s">
        <v>86</v>
      </c>
      <c r="F28" s="5">
        <v>44378</v>
      </c>
      <c r="G28" s="5">
        <v>44379</v>
      </c>
      <c r="H28" s="4">
        <v>1</v>
      </c>
      <c r="I28" s="4">
        <v>1</v>
      </c>
      <c r="J28" s="4">
        <v>1</v>
      </c>
      <c r="K28" s="4" t="s">
        <v>29</v>
      </c>
      <c r="L28" s="4">
        <v>89</v>
      </c>
      <c r="M28" s="4">
        <v>89</v>
      </c>
      <c r="N28" s="4" t="s">
        <v>87</v>
      </c>
      <c r="O28" s="4" t="s">
        <v>31</v>
      </c>
      <c r="P28" s="4" t="s">
        <v>32</v>
      </c>
      <c r="Q28" s="4">
        <v>0</v>
      </c>
      <c r="R28" s="7">
        <v>44378</v>
      </c>
      <c r="S28" s="5">
        <v>44394</v>
      </c>
      <c r="T28" s="4" t="s">
        <v>33</v>
      </c>
      <c r="U28" s="4">
        <v>89</v>
      </c>
      <c r="V28" s="4">
        <v>0</v>
      </c>
      <c r="W28" s="4">
        <v>0</v>
      </c>
      <c r="X28" s="4">
        <v>2179717</v>
      </c>
    </row>
    <row r="29" s="4" customFormat="1" spans="1:24">
      <c r="A29" s="4">
        <v>15669744437</v>
      </c>
      <c r="B29" s="4" t="s">
        <v>25</v>
      </c>
      <c r="C29" s="4" t="s">
        <v>26</v>
      </c>
      <c r="D29" s="4" t="s">
        <v>88</v>
      </c>
      <c r="E29" s="4" t="s">
        <v>66</v>
      </c>
      <c r="F29" s="5">
        <v>44378</v>
      </c>
      <c r="G29" s="5">
        <v>44379</v>
      </c>
      <c r="H29" s="4">
        <v>1</v>
      </c>
      <c r="I29" s="4">
        <v>1</v>
      </c>
      <c r="J29" s="4">
        <v>1</v>
      </c>
      <c r="K29" s="4" t="s">
        <v>29</v>
      </c>
      <c r="L29" s="4">
        <v>162.46</v>
      </c>
      <c r="M29" s="4">
        <v>162.46</v>
      </c>
      <c r="N29" s="4" t="s">
        <v>89</v>
      </c>
      <c r="O29" s="4" t="s">
        <v>31</v>
      </c>
      <c r="P29" s="4" t="s">
        <v>32</v>
      </c>
      <c r="Q29" s="4">
        <v>0</v>
      </c>
      <c r="R29" s="7">
        <v>44378</v>
      </c>
      <c r="S29" s="5">
        <v>44394</v>
      </c>
      <c r="T29" s="4" t="s">
        <v>33</v>
      </c>
      <c r="U29" s="4">
        <v>162.46</v>
      </c>
      <c r="V29" s="4">
        <v>0</v>
      </c>
      <c r="W29" s="4">
        <v>0</v>
      </c>
      <c r="X29" s="4">
        <v>2179757</v>
      </c>
    </row>
    <row r="30" s="4" customFormat="1" spans="1:23">
      <c r="A30" s="4">
        <v>15669797187</v>
      </c>
      <c r="B30" s="4" t="s">
        <v>25</v>
      </c>
      <c r="C30" s="4" t="s">
        <v>26</v>
      </c>
      <c r="D30" s="4" t="s">
        <v>88</v>
      </c>
      <c r="E30" s="4" t="s">
        <v>66</v>
      </c>
      <c r="F30" s="5">
        <v>44378</v>
      </c>
      <c r="G30" s="5">
        <v>44379</v>
      </c>
      <c r="H30" s="4">
        <v>1</v>
      </c>
      <c r="I30" s="4">
        <v>1</v>
      </c>
      <c r="J30" s="4">
        <v>1</v>
      </c>
      <c r="K30" s="4" t="s">
        <v>29</v>
      </c>
      <c r="L30" s="4">
        <v>162.46</v>
      </c>
      <c r="M30" s="4">
        <v>162.46</v>
      </c>
      <c r="N30" s="4" t="s">
        <v>90</v>
      </c>
      <c r="O30" s="4" t="s">
        <v>31</v>
      </c>
      <c r="P30" s="4" t="s">
        <v>32</v>
      </c>
      <c r="Q30" s="4">
        <v>0</v>
      </c>
      <c r="R30" s="7">
        <v>44378</v>
      </c>
      <c r="S30" s="5">
        <v>44394</v>
      </c>
      <c r="T30" s="4" t="s">
        <v>33</v>
      </c>
      <c r="U30" s="4">
        <v>162.46</v>
      </c>
      <c r="V30" s="4">
        <v>0</v>
      </c>
      <c r="W30" s="4">
        <v>0</v>
      </c>
    </row>
    <row r="31" s="4" customFormat="1" spans="1:24">
      <c r="A31" s="4">
        <v>15670213747</v>
      </c>
      <c r="B31" s="4" t="s">
        <v>25</v>
      </c>
      <c r="C31" s="4" t="s">
        <v>26</v>
      </c>
      <c r="D31" s="4" t="s">
        <v>91</v>
      </c>
      <c r="E31" s="4" t="s">
        <v>66</v>
      </c>
      <c r="F31" s="5">
        <v>44378</v>
      </c>
      <c r="G31" s="5">
        <v>44379</v>
      </c>
      <c r="H31" s="4">
        <v>1</v>
      </c>
      <c r="I31" s="4">
        <v>1</v>
      </c>
      <c r="J31" s="4">
        <v>1</v>
      </c>
      <c r="K31" s="4" t="s">
        <v>29</v>
      </c>
      <c r="L31" s="4">
        <v>146.83</v>
      </c>
      <c r="M31" s="4">
        <v>146.83</v>
      </c>
      <c r="N31" s="4" t="s">
        <v>92</v>
      </c>
      <c r="O31" s="4" t="s">
        <v>31</v>
      </c>
      <c r="P31" s="4" t="s">
        <v>32</v>
      </c>
      <c r="Q31" s="4">
        <v>0</v>
      </c>
      <c r="R31" s="7">
        <v>44378</v>
      </c>
      <c r="S31" s="5">
        <v>44394</v>
      </c>
      <c r="T31" s="4" t="s">
        <v>33</v>
      </c>
      <c r="U31" s="4">
        <v>146.83</v>
      </c>
      <c r="V31" s="4">
        <v>0</v>
      </c>
      <c r="W31" s="4">
        <v>0</v>
      </c>
      <c r="X31" s="4">
        <v>2179884</v>
      </c>
    </row>
    <row r="32" s="4" customFormat="1" spans="1:23">
      <c r="A32" s="4">
        <v>15670325657</v>
      </c>
      <c r="B32" s="4" t="s">
        <v>25</v>
      </c>
      <c r="C32" s="4" t="s">
        <v>26</v>
      </c>
      <c r="D32" s="4" t="s">
        <v>93</v>
      </c>
      <c r="E32" s="4" t="s">
        <v>94</v>
      </c>
      <c r="F32" s="5">
        <v>44378</v>
      </c>
      <c r="G32" s="5">
        <v>44379</v>
      </c>
      <c r="H32" s="4">
        <v>1</v>
      </c>
      <c r="I32" s="4">
        <v>1</v>
      </c>
      <c r="J32" s="4">
        <v>1</v>
      </c>
      <c r="K32" s="4" t="s">
        <v>29</v>
      </c>
      <c r="L32" s="4">
        <v>340.61</v>
      </c>
      <c r="M32" s="4">
        <v>340.61</v>
      </c>
      <c r="N32" s="4" t="s">
        <v>95</v>
      </c>
      <c r="O32" s="4" t="s">
        <v>31</v>
      </c>
      <c r="P32" s="4" t="s">
        <v>32</v>
      </c>
      <c r="Q32" s="4">
        <v>0</v>
      </c>
      <c r="R32" s="7">
        <v>44378</v>
      </c>
      <c r="S32" s="5">
        <v>44394</v>
      </c>
      <c r="T32" s="4" t="s">
        <v>33</v>
      </c>
      <c r="U32" s="4">
        <v>340.61</v>
      </c>
      <c r="V32" s="4">
        <v>0</v>
      </c>
      <c r="W32" s="4">
        <v>0</v>
      </c>
    </row>
    <row r="33" s="4" customFormat="1" spans="1:23">
      <c r="A33" s="4">
        <v>15670325657</v>
      </c>
      <c r="B33" s="4" t="s">
        <v>25</v>
      </c>
      <c r="C33" s="4" t="s">
        <v>34</v>
      </c>
      <c r="D33" s="4" t="s">
        <v>93</v>
      </c>
      <c r="E33" s="4" t="s">
        <v>94</v>
      </c>
      <c r="F33" s="5">
        <v>44378</v>
      </c>
      <c r="G33" s="5">
        <v>44379</v>
      </c>
      <c r="H33" s="4">
        <v>1</v>
      </c>
      <c r="I33" s="4">
        <v>1</v>
      </c>
      <c r="J33" s="4">
        <v>1</v>
      </c>
      <c r="K33" s="4" t="s">
        <v>29</v>
      </c>
      <c r="L33" s="4">
        <v>-340.61</v>
      </c>
      <c r="M33" s="4">
        <v>-340.61</v>
      </c>
      <c r="N33" s="4" t="s">
        <v>95</v>
      </c>
      <c r="O33" s="4" t="s">
        <v>31</v>
      </c>
      <c r="P33" s="4" t="s">
        <v>32</v>
      </c>
      <c r="Q33" s="4">
        <v>0</v>
      </c>
      <c r="R33" s="7">
        <v>44378</v>
      </c>
      <c r="S33" s="5">
        <v>44394</v>
      </c>
      <c r="T33" s="4" t="s">
        <v>33</v>
      </c>
      <c r="U33" s="4">
        <v>-340.61</v>
      </c>
      <c r="V33" s="4">
        <v>0</v>
      </c>
      <c r="W33" s="4">
        <v>0</v>
      </c>
    </row>
    <row r="34" s="4" customFormat="1" spans="1:23">
      <c r="A34" s="4">
        <v>15670544025</v>
      </c>
      <c r="B34" s="4" t="s">
        <v>25</v>
      </c>
      <c r="C34" s="4" t="s">
        <v>26</v>
      </c>
      <c r="D34" s="4" t="s">
        <v>96</v>
      </c>
      <c r="E34" s="4" t="s">
        <v>97</v>
      </c>
      <c r="F34" s="5">
        <v>44378</v>
      </c>
      <c r="G34" s="5">
        <v>44379</v>
      </c>
      <c r="H34" s="4">
        <v>1</v>
      </c>
      <c r="I34" s="4">
        <v>1</v>
      </c>
      <c r="J34" s="4">
        <v>1</v>
      </c>
      <c r="K34" s="4" t="s">
        <v>29</v>
      </c>
      <c r="L34" s="4">
        <v>120</v>
      </c>
      <c r="M34" s="4">
        <v>120</v>
      </c>
      <c r="N34" s="4" t="s">
        <v>98</v>
      </c>
      <c r="O34" s="4" t="s">
        <v>31</v>
      </c>
      <c r="P34" s="4" t="s">
        <v>32</v>
      </c>
      <c r="Q34" s="4">
        <v>0</v>
      </c>
      <c r="R34" s="7">
        <v>44378</v>
      </c>
      <c r="S34" s="5">
        <v>44394</v>
      </c>
      <c r="T34" s="4" t="s">
        <v>33</v>
      </c>
      <c r="U34" s="4">
        <v>120</v>
      </c>
      <c r="V34" s="4">
        <v>0</v>
      </c>
      <c r="W34" s="4">
        <v>0</v>
      </c>
    </row>
    <row r="35" s="4" customFormat="1" spans="1:24">
      <c r="A35" s="4">
        <v>15670608949</v>
      </c>
      <c r="B35" s="4" t="s">
        <v>25</v>
      </c>
      <c r="C35" s="4" t="s">
        <v>26</v>
      </c>
      <c r="D35" s="4" t="s">
        <v>99</v>
      </c>
      <c r="E35" s="4" t="s">
        <v>51</v>
      </c>
      <c r="F35" s="5">
        <v>44378</v>
      </c>
      <c r="G35" s="5">
        <v>44379</v>
      </c>
      <c r="H35" s="4">
        <v>1</v>
      </c>
      <c r="I35" s="4">
        <v>1</v>
      </c>
      <c r="J35" s="4">
        <v>1</v>
      </c>
      <c r="K35" s="4" t="s">
        <v>29</v>
      </c>
      <c r="L35" s="4">
        <v>165.12</v>
      </c>
      <c r="M35" s="4">
        <v>165.12</v>
      </c>
      <c r="N35" s="4" t="s">
        <v>100</v>
      </c>
      <c r="O35" s="4" t="s">
        <v>31</v>
      </c>
      <c r="P35" s="4" t="s">
        <v>32</v>
      </c>
      <c r="Q35" s="4">
        <v>0</v>
      </c>
      <c r="R35" s="7">
        <v>44378</v>
      </c>
      <c r="S35" s="5">
        <v>44394</v>
      </c>
      <c r="T35" s="4" t="s">
        <v>33</v>
      </c>
      <c r="U35" s="4">
        <v>165.12</v>
      </c>
      <c r="V35" s="4">
        <v>0</v>
      </c>
      <c r="W35" s="4">
        <v>0</v>
      </c>
      <c r="X35" s="4">
        <v>2179963</v>
      </c>
    </row>
    <row r="36" s="4" customFormat="1" spans="1:24">
      <c r="A36" s="4">
        <v>15670677701</v>
      </c>
      <c r="B36" s="4" t="s">
        <v>25</v>
      </c>
      <c r="C36" s="4" t="s">
        <v>26</v>
      </c>
      <c r="D36" s="4" t="s">
        <v>101</v>
      </c>
      <c r="E36" s="4" t="s">
        <v>102</v>
      </c>
      <c r="F36" s="5">
        <v>44378</v>
      </c>
      <c r="G36" s="5">
        <v>44379</v>
      </c>
      <c r="H36" s="4">
        <v>1</v>
      </c>
      <c r="I36" s="4">
        <v>1</v>
      </c>
      <c r="J36" s="4">
        <v>1</v>
      </c>
      <c r="K36" s="4" t="s">
        <v>29</v>
      </c>
      <c r="L36" s="4">
        <v>150.01</v>
      </c>
      <c r="M36" s="4">
        <v>150.01</v>
      </c>
      <c r="N36" s="4" t="s">
        <v>103</v>
      </c>
      <c r="O36" s="4" t="s">
        <v>31</v>
      </c>
      <c r="P36" s="4" t="s">
        <v>32</v>
      </c>
      <c r="Q36" s="4">
        <v>0</v>
      </c>
      <c r="R36" s="7">
        <v>44378</v>
      </c>
      <c r="S36" s="5">
        <v>44394</v>
      </c>
      <c r="T36" s="4" t="s">
        <v>33</v>
      </c>
      <c r="U36" s="4">
        <v>150.01</v>
      </c>
      <c r="V36" s="4">
        <v>0</v>
      </c>
      <c r="W36" s="4">
        <v>0</v>
      </c>
      <c r="X36" s="4">
        <v>2179981</v>
      </c>
    </row>
    <row r="37" s="4" customFormat="1" spans="1:24">
      <c r="A37" s="4">
        <v>15671183713</v>
      </c>
      <c r="B37" s="4" t="s">
        <v>25</v>
      </c>
      <c r="C37" s="4" t="s">
        <v>26</v>
      </c>
      <c r="D37" s="4" t="s">
        <v>104</v>
      </c>
      <c r="E37" s="4" t="s">
        <v>105</v>
      </c>
      <c r="F37" s="5">
        <v>44378</v>
      </c>
      <c r="G37" s="5">
        <v>44379</v>
      </c>
      <c r="H37" s="4">
        <v>1</v>
      </c>
      <c r="I37" s="4">
        <v>1</v>
      </c>
      <c r="J37" s="4">
        <v>1</v>
      </c>
      <c r="K37" s="4" t="s">
        <v>29</v>
      </c>
      <c r="L37" s="4">
        <v>185.51</v>
      </c>
      <c r="M37" s="4">
        <v>185.51</v>
      </c>
      <c r="N37" s="4" t="s">
        <v>106</v>
      </c>
      <c r="O37" s="4" t="s">
        <v>31</v>
      </c>
      <c r="P37" s="4" t="s">
        <v>32</v>
      </c>
      <c r="Q37" s="4">
        <v>0</v>
      </c>
      <c r="R37" s="7">
        <v>44378</v>
      </c>
      <c r="S37" s="5">
        <v>44394</v>
      </c>
      <c r="T37" s="4" t="s">
        <v>33</v>
      </c>
      <c r="U37" s="4">
        <v>185.51</v>
      </c>
      <c r="V37" s="4">
        <v>0</v>
      </c>
      <c r="W37" s="4">
        <v>0</v>
      </c>
      <c r="X37" s="4">
        <v>2180076</v>
      </c>
    </row>
    <row r="38" s="4" customFormat="1" spans="1:24">
      <c r="A38" s="4">
        <v>15545094264</v>
      </c>
      <c r="B38" s="4" t="s">
        <v>25</v>
      </c>
      <c r="C38" s="4" t="s">
        <v>107</v>
      </c>
      <c r="D38" s="4" t="s">
        <v>108</v>
      </c>
      <c r="E38" s="4" t="s">
        <v>109</v>
      </c>
      <c r="F38" s="5">
        <v>44356</v>
      </c>
      <c r="G38" s="5">
        <v>44357</v>
      </c>
      <c r="H38" s="4">
        <v>1</v>
      </c>
      <c r="I38" s="4">
        <v>1</v>
      </c>
      <c r="J38" s="4">
        <v>1</v>
      </c>
      <c r="K38" s="4" t="s">
        <v>29</v>
      </c>
      <c r="L38" s="4">
        <v>-221.99</v>
      </c>
      <c r="M38" s="4">
        <v>-221.99</v>
      </c>
      <c r="N38" s="4" t="s">
        <v>110</v>
      </c>
      <c r="O38" s="4" t="s">
        <v>31</v>
      </c>
      <c r="P38" s="4" t="s">
        <v>32</v>
      </c>
      <c r="Q38" s="4">
        <v>0</v>
      </c>
      <c r="R38" s="7">
        <v>44356</v>
      </c>
      <c r="S38" s="5">
        <v>44394</v>
      </c>
      <c r="T38" s="4" t="s">
        <v>33</v>
      </c>
      <c r="U38" s="4">
        <v>-221.99</v>
      </c>
      <c r="V38" s="4">
        <v>0</v>
      </c>
      <c r="W38" s="4">
        <v>0</v>
      </c>
      <c r="X38" s="4">
        <v>2151311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K37" sqref="K37"/>
    </sheetView>
  </sheetViews>
  <sheetFormatPr defaultColWidth="9" defaultRowHeight="13.5"/>
  <cols>
    <col min="1" max="1" width="15.1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hidden="1" spans="1:9">
      <c r="A2" s="4">
        <v>15561982852</v>
      </c>
      <c r="B2" s="5">
        <v>44378</v>
      </c>
      <c r="C2" s="5">
        <v>44379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 t="shared" ref="G2:G20" si="0"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15586893191</v>
      </c>
      <c r="B3" s="5">
        <v>44377</v>
      </c>
      <c r="C3" s="5">
        <v>44379</v>
      </c>
      <c r="D3" s="4">
        <v>7761</v>
      </c>
      <c r="E3" s="4" t="str">
        <f>VLOOKUP(A3,HOP!A:L,12,0)</f>
        <v>7761.00</v>
      </c>
      <c r="F3" s="4" t="str">
        <f>VLOOKUP(A3,HOP!A:C,3,0)</f>
        <v>2164602</v>
      </c>
      <c r="G3" s="4">
        <f t="shared" si="0"/>
        <v>0</v>
      </c>
      <c r="H3" s="4" t="str">
        <f>$H$1&amp;F3</f>
        <v>，2164602</v>
      </c>
      <c r="I3" s="4" t="str">
        <f>VLOOKUP(A3,HOP!A:T,20,0)</f>
        <v>直采</v>
      </c>
    </row>
    <row r="4" s="4" customFormat="1" spans="1:9">
      <c r="A4" s="4">
        <v>15604139795</v>
      </c>
      <c r="B4" s="5">
        <v>44378</v>
      </c>
      <c r="C4" s="5">
        <v>44379</v>
      </c>
      <c r="D4" s="4">
        <v>3710</v>
      </c>
      <c r="E4" s="4" t="str">
        <f>VLOOKUP(A4,HOP!A:L,12,0)</f>
        <v>3710.00</v>
      </c>
      <c r="F4" s="4" t="str">
        <f>VLOOKUP(A4,HOP!A:C,3,0)</f>
        <v>2168128</v>
      </c>
      <c r="G4" s="4">
        <f t="shared" si="0"/>
        <v>0</v>
      </c>
      <c r="H4" s="4" t="str">
        <f>$H$1&amp;F4</f>
        <v>，2168128</v>
      </c>
      <c r="I4" s="4" t="str">
        <f>VLOOKUP(A4,HOP!A:T,20,0)</f>
        <v>直采</v>
      </c>
    </row>
    <row r="5" s="4" customFormat="1" spans="1:9">
      <c r="A5" s="4">
        <v>15608933892</v>
      </c>
      <c r="B5" s="5">
        <v>44374</v>
      </c>
      <c r="C5" s="5">
        <v>44379</v>
      </c>
      <c r="D5" s="4">
        <v>2825</v>
      </c>
      <c r="E5" s="4" t="str">
        <f>VLOOKUP(A5,HOP!A:L,12,0)</f>
        <v>2825.00</v>
      </c>
      <c r="F5" s="4" t="str">
        <f>VLOOKUP(A5,HOP!A:C,3,0)</f>
        <v>2168935</v>
      </c>
      <c r="G5" s="4">
        <f t="shared" si="0"/>
        <v>0</v>
      </c>
      <c r="H5" s="4" t="str">
        <f>$H$1&amp;F5</f>
        <v>，2168935</v>
      </c>
      <c r="I5" s="4" t="str">
        <f>VLOOKUP(A5,HOP!A:T,20,0)</f>
        <v>直采</v>
      </c>
    </row>
    <row r="6" s="4" customFormat="1" spans="1:9">
      <c r="A6" s="4">
        <v>15612654775</v>
      </c>
      <c r="B6" s="5">
        <v>44377</v>
      </c>
      <c r="C6" s="5">
        <v>44379</v>
      </c>
      <c r="D6" s="4">
        <v>1940</v>
      </c>
      <c r="E6" s="4" t="str">
        <f>VLOOKUP(A6,HOP!A:L,12,0)</f>
        <v>1940.00</v>
      </c>
      <c r="F6" s="4" t="str">
        <f>VLOOKUP(A6,HOP!A:C,3,0)</f>
        <v>2169997</v>
      </c>
      <c r="G6" s="4">
        <f t="shared" si="0"/>
        <v>0</v>
      </c>
      <c r="H6" s="4" t="str">
        <f>$H$1&amp;F6</f>
        <v>，2169997</v>
      </c>
      <c r="I6" s="4" t="str">
        <f>VLOOKUP(A6,HOP!A:T,20,0)</f>
        <v>直采</v>
      </c>
    </row>
    <row r="7" s="4" customFormat="1" spans="1:9">
      <c r="A7" s="4">
        <v>15612810091</v>
      </c>
      <c r="B7" s="5">
        <v>44374</v>
      </c>
      <c r="C7" s="5">
        <v>44379</v>
      </c>
      <c r="D7" s="4">
        <v>1520.48</v>
      </c>
      <c r="E7" s="4" t="str">
        <f>VLOOKUP(A7,HOP!A:L,12,0)</f>
        <v>1520.48</v>
      </c>
      <c r="F7" s="4" t="str">
        <f>VLOOKUP(A7,HOP!A:C,3,0)</f>
        <v>2170052</v>
      </c>
      <c r="G7" s="4">
        <f t="shared" si="0"/>
        <v>0</v>
      </c>
      <c r="H7" s="4" t="str">
        <f>$H$1&amp;F7</f>
        <v>，2170052</v>
      </c>
      <c r="I7" s="4" t="str">
        <f>VLOOKUP(A7,HOP!A:T,20,0)</f>
        <v>直连</v>
      </c>
    </row>
    <row r="8" s="4" customFormat="1" spans="1:9">
      <c r="A8" s="4">
        <v>15613521034</v>
      </c>
      <c r="B8" s="5">
        <v>44378</v>
      </c>
      <c r="C8" s="5">
        <v>44379</v>
      </c>
      <c r="D8" s="4">
        <v>2297</v>
      </c>
      <c r="E8" s="4" t="str">
        <f>VLOOKUP(A8,HOP!A:L,12,0)</f>
        <v>2297.00</v>
      </c>
      <c r="F8" s="4" t="str">
        <f>VLOOKUP(A8,HOP!A:C,3,0)</f>
        <v>2170299</v>
      </c>
      <c r="G8" s="4">
        <f t="shared" si="0"/>
        <v>0</v>
      </c>
      <c r="H8" s="4" t="str">
        <f>$H$1&amp;F8</f>
        <v>，2170299</v>
      </c>
      <c r="I8" s="4" t="str">
        <f>VLOOKUP(A8,HOP!A:T,20,0)</f>
        <v>直采</v>
      </c>
    </row>
    <row r="9" s="4" customFormat="1" hidden="1" spans="1:9">
      <c r="A9" s="4">
        <v>15627597932</v>
      </c>
      <c r="B9" s="5">
        <v>44374</v>
      </c>
      <c r="C9" s="5">
        <v>44379</v>
      </c>
      <c r="D9" s="4">
        <v>0</v>
      </c>
      <c r="E9" s="4" t="str">
        <f>VLOOKUP(A9,HOP!A:L,12,0)</f>
        <v>0.00</v>
      </c>
      <c r="F9" s="4" t="str">
        <f>VLOOKUP(A9,HOP!A:C,3,0)</f>
        <v>2172820</v>
      </c>
      <c r="G9" s="4">
        <f t="shared" si="0"/>
        <v>0</v>
      </c>
      <c r="H9" s="4" t="str">
        <f>$H$1&amp;F9</f>
        <v>，2172820</v>
      </c>
      <c r="I9" s="4" t="str">
        <f>VLOOKUP(A9,HOP!A:T,20,0)</f>
        <v>直连</v>
      </c>
    </row>
    <row r="10" s="4" customFormat="1" spans="1:9">
      <c r="A10" s="4">
        <v>15636062433</v>
      </c>
      <c r="B10" s="5">
        <v>44377</v>
      </c>
      <c r="C10" s="5">
        <v>44379</v>
      </c>
      <c r="D10" s="4">
        <v>991.57</v>
      </c>
      <c r="E10" s="4" t="str">
        <f>VLOOKUP(A10,HOP!A:L,12,0)</f>
        <v>991.57</v>
      </c>
      <c r="F10" s="4" t="str">
        <f>VLOOKUP(A10,HOP!A:C,3,0)</f>
        <v>2174699</v>
      </c>
      <c r="G10" s="4">
        <f t="shared" si="0"/>
        <v>0</v>
      </c>
      <c r="H10" s="4" t="str">
        <f>$H$1&amp;F10</f>
        <v>，2174699</v>
      </c>
      <c r="I10" s="4" t="str">
        <f>VLOOKUP(A10,HOP!A:T,20,0)</f>
        <v>直连</v>
      </c>
    </row>
    <row r="11" s="4" customFormat="1" spans="1:9">
      <c r="A11" s="4">
        <v>15643015611</v>
      </c>
      <c r="B11" s="5">
        <v>44378</v>
      </c>
      <c r="C11" s="5">
        <v>44379</v>
      </c>
      <c r="D11" s="4">
        <v>670</v>
      </c>
      <c r="E11" s="4" t="str">
        <f>VLOOKUP(A11,HOP!A:L,12,0)</f>
        <v>670.00</v>
      </c>
      <c r="F11" s="4" t="str">
        <f>VLOOKUP(A11,HOP!A:C,3,0)</f>
        <v>2175877</v>
      </c>
      <c r="G11" s="4">
        <f t="shared" si="0"/>
        <v>0</v>
      </c>
      <c r="H11" s="4" t="str">
        <f>$H$1&amp;F11</f>
        <v>，2175877</v>
      </c>
      <c r="I11" s="4" t="str">
        <f>VLOOKUP(A11,HOP!A:T,20,0)</f>
        <v>直采</v>
      </c>
    </row>
    <row r="12" s="4" customFormat="1" hidden="1" spans="1:9">
      <c r="A12" s="4">
        <v>15646303733</v>
      </c>
      <c r="B12" s="5">
        <v>44376</v>
      </c>
      <c r="C12" s="5">
        <v>44379</v>
      </c>
      <c r="D12" s="4">
        <v>0</v>
      </c>
      <c r="E12" s="4" t="str">
        <f>VLOOKUP(A12,HOP!A:L,12,0)</f>
        <v>0.00</v>
      </c>
      <c r="F12" s="4" t="str">
        <f>VLOOKUP(A12,HOP!A:C,3,0)</f>
        <v>2176063</v>
      </c>
      <c r="G12" s="4">
        <f t="shared" si="0"/>
        <v>0</v>
      </c>
      <c r="H12" s="4" t="str">
        <f>$H$1&amp;F12</f>
        <v>，2176063</v>
      </c>
      <c r="I12" s="4" t="str">
        <f>VLOOKUP(A12,HOP!A:T,20,0)</f>
        <v>直连</v>
      </c>
    </row>
    <row r="13" s="4" customFormat="1" spans="1:9">
      <c r="A13" s="4">
        <v>15647145227</v>
      </c>
      <c r="B13" s="5">
        <v>44378</v>
      </c>
      <c r="C13" s="5">
        <v>44379</v>
      </c>
      <c r="D13" s="4">
        <v>787</v>
      </c>
      <c r="E13" s="4" t="str">
        <f>VLOOKUP(A13,HOP!A:L,12,0)</f>
        <v>787.00</v>
      </c>
      <c r="F13" s="4" t="str">
        <f>VLOOKUP(A13,HOP!A:C,3,0)</f>
        <v>2176246</v>
      </c>
      <c r="G13" s="4">
        <f t="shared" si="0"/>
        <v>0</v>
      </c>
      <c r="H13" s="4" t="str">
        <f>$H$1&amp;F13</f>
        <v>，2176246</v>
      </c>
      <c r="I13" s="4" t="str">
        <f>VLOOKUP(A13,HOP!A:T,20,0)</f>
        <v>直采</v>
      </c>
    </row>
    <row r="14" s="4" customFormat="1" spans="1:9">
      <c r="A14" s="4">
        <v>15655333282</v>
      </c>
      <c r="B14" s="5">
        <v>44378</v>
      </c>
      <c r="C14" s="5">
        <v>44379</v>
      </c>
      <c r="D14" s="4">
        <v>228.82</v>
      </c>
      <c r="E14" s="4" t="str">
        <f>VLOOKUP(A14,HOP!A:L,12,0)</f>
        <v>228.82</v>
      </c>
      <c r="F14" s="4" t="str">
        <f>VLOOKUP(A14,HOP!A:C,3,0)</f>
        <v>2177767</v>
      </c>
      <c r="G14" s="4">
        <f t="shared" si="0"/>
        <v>0</v>
      </c>
      <c r="H14" s="4" t="str">
        <f>$H$1&amp;F14</f>
        <v>，2177767</v>
      </c>
      <c r="I14" s="4" t="str">
        <f>VLOOKUP(A14,HOP!A:T,20,0)</f>
        <v>直连</v>
      </c>
    </row>
    <row r="15" s="4" customFormat="1" spans="1:9">
      <c r="A15" s="4">
        <v>15656178775</v>
      </c>
      <c r="B15" s="5">
        <v>44377</v>
      </c>
      <c r="C15" s="5">
        <v>44379</v>
      </c>
      <c r="D15" s="4">
        <v>1680</v>
      </c>
      <c r="E15" s="4" t="str">
        <f>VLOOKUP(A15,HOP!A:L,12,0)</f>
        <v>1680.00</v>
      </c>
      <c r="F15" s="4" t="str">
        <f>VLOOKUP(A15,HOP!A:C,3,0)</f>
        <v>2177989</v>
      </c>
      <c r="G15" s="4">
        <f t="shared" si="0"/>
        <v>0</v>
      </c>
      <c r="H15" s="4" t="str">
        <f>$H$1&amp;F15</f>
        <v>，2177989</v>
      </c>
      <c r="I15" s="4" t="str">
        <f>VLOOKUP(A15,HOP!A:T,20,0)</f>
        <v>直采</v>
      </c>
    </row>
    <row r="16" s="4" customFormat="1" spans="1:9">
      <c r="A16" s="4">
        <v>15656894827</v>
      </c>
      <c r="B16" s="5">
        <v>44378</v>
      </c>
      <c r="C16" s="5">
        <v>44379</v>
      </c>
      <c r="D16" s="4">
        <v>288.65</v>
      </c>
      <c r="E16" s="4" t="str">
        <f>VLOOKUP(A16,HOP!A:L,12,0)</f>
        <v>288.65</v>
      </c>
      <c r="F16" s="4" t="str">
        <f>VLOOKUP(A16,HOP!A:C,3,0)</f>
        <v>2178159</v>
      </c>
      <c r="G16" s="4">
        <f t="shared" si="0"/>
        <v>0</v>
      </c>
      <c r="H16" s="4" t="str">
        <f>$H$1&amp;F16</f>
        <v>，2178159</v>
      </c>
      <c r="I16" s="4" t="str">
        <f>VLOOKUP(A16,HOP!A:T,20,0)</f>
        <v>直连</v>
      </c>
    </row>
    <row r="17" s="4" customFormat="1" spans="1:9">
      <c r="A17" s="4">
        <v>15661759559</v>
      </c>
      <c r="B17" s="5">
        <v>44378</v>
      </c>
      <c r="C17" s="5">
        <v>44379</v>
      </c>
      <c r="D17" s="4">
        <v>2297</v>
      </c>
      <c r="E17" s="4" t="str">
        <f>VLOOKUP(A17,HOP!A:L,12,0)</f>
        <v>2297.00</v>
      </c>
      <c r="F17" s="4" t="str">
        <f>VLOOKUP(A17,HOP!A:C,3,0)</f>
        <v>2178732</v>
      </c>
      <c r="G17" s="4">
        <f t="shared" si="0"/>
        <v>0</v>
      </c>
      <c r="H17" s="4" t="str">
        <f>$H$1&amp;F17</f>
        <v>，2178732</v>
      </c>
      <c r="I17" s="4" t="str">
        <f>VLOOKUP(A17,HOP!A:T,20,0)</f>
        <v>直采</v>
      </c>
    </row>
    <row r="18" s="4" customFormat="1" hidden="1" spans="1:9">
      <c r="A18" s="4">
        <v>15662883302</v>
      </c>
      <c r="B18" s="5">
        <v>44378</v>
      </c>
      <c r="C18" s="5">
        <v>44379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15663020909</v>
      </c>
      <c r="B19" s="5">
        <v>44378</v>
      </c>
      <c r="C19" s="5">
        <v>44379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>$H$1&amp;F19</f>
        <v>#N/A</v>
      </c>
      <c r="I19" s="4" t="e">
        <f>VLOOKUP(A19,HOP!A:T,20,0)</f>
        <v>#N/A</v>
      </c>
    </row>
    <row r="20" s="4" customFormat="1" spans="1:9">
      <c r="A20" s="4">
        <v>15664560546</v>
      </c>
      <c r="B20" s="5">
        <v>44378</v>
      </c>
      <c r="C20" s="5">
        <v>44379</v>
      </c>
      <c r="D20" s="4">
        <v>570.34</v>
      </c>
      <c r="E20" s="4" t="str">
        <f>VLOOKUP(A20,HOP!A:L,12,0)</f>
        <v>570.34</v>
      </c>
      <c r="F20" s="4" t="str">
        <f>VLOOKUP(A20,HOP!A:C,3,0)</f>
        <v>2179320</v>
      </c>
      <c r="G20" s="4">
        <f t="shared" si="0"/>
        <v>0</v>
      </c>
      <c r="H20" s="4" t="str">
        <f>$H$1&amp;F20</f>
        <v>，2179320</v>
      </c>
      <c r="I20" s="4" t="str">
        <f>VLOOKUP(A20,HOP!A:T,20,0)</f>
        <v>直连</v>
      </c>
    </row>
    <row r="21" s="4" customFormat="1" spans="1:9">
      <c r="A21" s="4">
        <v>15664685238</v>
      </c>
      <c r="B21" s="5">
        <v>44378</v>
      </c>
      <c r="C21" s="5">
        <v>44379</v>
      </c>
      <c r="D21" s="4">
        <v>2699</v>
      </c>
      <c r="E21" s="4" t="str">
        <f>VLOOKUP(A21,HOP!A:L,12,0)</f>
        <v>2699.00</v>
      </c>
      <c r="F21" s="4" t="str">
        <f>VLOOKUP(A21,HOP!A:C,3,0)</f>
        <v>2179357</v>
      </c>
      <c r="G21" s="4">
        <f t="shared" ref="G21:G33" si="1">D21-E21</f>
        <v>0</v>
      </c>
      <c r="H21" s="4" t="str">
        <f t="shared" ref="H21:H33" si="2">$H$1&amp;F21</f>
        <v>，2179357</v>
      </c>
      <c r="I21" s="4" t="str">
        <f>VLOOKUP(A21,HOP!A:T,20,0)</f>
        <v>直采</v>
      </c>
    </row>
    <row r="22" s="4" customFormat="1" spans="1:9">
      <c r="A22" s="4">
        <v>15665258147</v>
      </c>
      <c r="B22" s="5">
        <v>44378</v>
      </c>
      <c r="C22" s="5">
        <v>44379</v>
      </c>
      <c r="D22" s="4">
        <v>50</v>
      </c>
      <c r="E22" s="4" t="str">
        <f>VLOOKUP(A22,HOP!A:L,12,0)</f>
        <v>50.00</v>
      </c>
      <c r="F22" s="4" t="str">
        <f>VLOOKUP(A22,HOP!A:C,3,0)</f>
        <v>2179463</v>
      </c>
      <c r="G22" s="4">
        <f t="shared" si="1"/>
        <v>0</v>
      </c>
      <c r="H22" s="4" t="str">
        <f t="shared" si="2"/>
        <v>，2179463</v>
      </c>
      <c r="I22" s="4" t="str">
        <f>VLOOKUP(A22,HOP!A:T,20,0)</f>
        <v>Saas酒店</v>
      </c>
    </row>
    <row r="23" s="4" customFormat="1" spans="1:9">
      <c r="A23" s="4">
        <v>15669550291</v>
      </c>
      <c r="B23" s="5">
        <v>44378</v>
      </c>
      <c r="C23" s="5">
        <v>44379</v>
      </c>
      <c r="D23" s="4">
        <v>89</v>
      </c>
      <c r="E23" s="4" t="str">
        <f>VLOOKUP(A23,HOP!A:L,12,0)</f>
        <v>89.00</v>
      </c>
      <c r="F23" s="4" t="str">
        <f>VLOOKUP(A23,HOP!A:C,3,0)</f>
        <v>2179717</v>
      </c>
      <c r="G23" s="4">
        <f t="shared" si="1"/>
        <v>0</v>
      </c>
      <c r="H23" s="4" t="str">
        <f t="shared" si="2"/>
        <v>，2179717</v>
      </c>
      <c r="I23" s="4" t="str">
        <f>VLOOKUP(A23,HOP!A:T,20,0)</f>
        <v>Saas酒店</v>
      </c>
    </row>
    <row r="24" s="4" customFormat="1" spans="1:9">
      <c r="A24" s="4">
        <v>15669744437</v>
      </c>
      <c r="B24" s="5">
        <v>44378</v>
      </c>
      <c r="C24" s="5">
        <v>44379</v>
      </c>
      <c r="D24" s="4">
        <v>162.46</v>
      </c>
      <c r="E24" s="4" t="str">
        <f>VLOOKUP(A24,HOP!A:L,12,0)</f>
        <v>162.46</v>
      </c>
      <c r="F24" s="4" t="str">
        <f>VLOOKUP(A24,HOP!A:C,3,0)</f>
        <v>2179757</v>
      </c>
      <c r="G24" s="4">
        <f t="shared" si="1"/>
        <v>0</v>
      </c>
      <c r="H24" s="4" t="str">
        <f t="shared" si="2"/>
        <v>，2179757</v>
      </c>
      <c r="I24" s="4" t="str">
        <f>VLOOKUP(A24,HOP!A:T,20,0)</f>
        <v>直连</v>
      </c>
    </row>
    <row r="25" s="4" customFormat="1" spans="1:9">
      <c r="A25" s="4">
        <v>15669797187</v>
      </c>
      <c r="B25" s="5">
        <v>44378</v>
      </c>
      <c r="C25" s="5">
        <v>44379</v>
      </c>
      <c r="D25" s="4">
        <v>162.46</v>
      </c>
      <c r="E25" s="4" t="str">
        <f>VLOOKUP(A25,HOP!A:L,12,0)</f>
        <v>162.46</v>
      </c>
      <c r="F25" s="4" t="str">
        <f>VLOOKUP(A25,HOP!A:C,3,0)</f>
        <v>2179804</v>
      </c>
      <c r="G25" s="4">
        <f t="shared" si="1"/>
        <v>0</v>
      </c>
      <c r="H25" s="4" t="str">
        <f t="shared" si="2"/>
        <v>，2179804</v>
      </c>
      <c r="I25" s="4" t="str">
        <f>VLOOKUP(A25,HOP!A:T,20,0)</f>
        <v>直连</v>
      </c>
    </row>
    <row r="26" s="4" customFormat="1" spans="1:9">
      <c r="A26" s="4">
        <v>15670213747</v>
      </c>
      <c r="B26" s="5">
        <v>44378</v>
      </c>
      <c r="C26" s="5">
        <v>44379</v>
      </c>
      <c r="D26" s="4">
        <v>146.83</v>
      </c>
      <c r="E26" s="4" t="str">
        <f>VLOOKUP(A26,HOP!A:L,12,0)</f>
        <v>146.83</v>
      </c>
      <c r="F26" s="4" t="str">
        <f>VLOOKUP(A26,HOP!A:C,3,0)</f>
        <v>2179884</v>
      </c>
      <c r="G26" s="4">
        <f t="shared" si="1"/>
        <v>0</v>
      </c>
      <c r="H26" s="4" t="str">
        <f t="shared" si="2"/>
        <v>，2179884</v>
      </c>
      <c r="I26" s="4" t="str">
        <f>VLOOKUP(A26,HOP!A:T,20,0)</f>
        <v>直连</v>
      </c>
    </row>
    <row r="27" s="4" customFormat="1" hidden="1" spans="1:9">
      <c r="A27" s="4">
        <v>15670325657</v>
      </c>
      <c r="B27" s="5">
        <v>44378</v>
      </c>
      <c r="C27" s="5">
        <v>44379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1"/>
        <v>#N/A</v>
      </c>
      <c r="H27" s="4" t="e">
        <f t="shared" si="2"/>
        <v>#N/A</v>
      </c>
      <c r="I27" s="4" t="e">
        <f>VLOOKUP(A27,HOP!A:T,20,0)</f>
        <v>#N/A</v>
      </c>
    </row>
    <row r="28" s="4" customFormat="1" spans="1:9">
      <c r="A28" s="4">
        <v>15670544025</v>
      </c>
      <c r="B28" s="5">
        <v>44378</v>
      </c>
      <c r="C28" s="5">
        <v>44379</v>
      </c>
      <c r="D28" s="4">
        <v>120</v>
      </c>
      <c r="E28" s="4" t="str">
        <f>VLOOKUP(A28,HOP!A:L,12,0)</f>
        <v>120.00</v>
      </c>
      <c r="F28" s="4" t="str">
        <f>VLOOKUP(A28,HOP!A:C,3,0)</f>
        <v>2179950</v>
      </c>
      <c r="G28" s="4">
        <f t="shared" si="1"/>
        <v>0</v>
      </c>
      <c r="H28" s="4" t="str">
        <f>$H$1&amp;F28</f>
        <v>，2179950</v>
      </c>
      <c r="I28" s="4" t="str">
        <f>VLOOKUP(A28,HOP!A:T,20,0)</f>
        <v>Saas酒店</v>
      </c>
    </row>
    <row r="29" s="4" customFormat="1" spans="1:9">
      <c r="A29" s="4">
        <v>15670608949</v>
      </c>
      <c r="B29" s="5">
        <v>44378</v>
      </c>
      <c r="C29" s="5">
        <v>44379</v>
      </c>
      <c r="D29" s="4">
        <v>165.12</v>
      </c>
      <c r="E29" s="4" t="str">
        <f>VLOOKUP(A29,HOP!A:L,12,0)</f>
        <v>165.12</v>
      </c>
      <c r="F29" s="4" t="str">
        <f>VLOOKUP(A29,HOP!A:C,3,0)</f>
        <v>2179963</v>
      </c>
      <c r="G29" s="4">
        <f t="shared" si="1"/>
        <v>0</v>
      </c>
      <c r="H29" s="4" t="str">
        <f>$H$1&amp;F29</f>
        <v>，2179963</v>
      </c>
      <c r="I29" s="4" t="str">
        <f>VLOOKUP(A29,HOP!A:T,20,0)</f>
        <v>直连</v>
      </c>
    </row>
    <row r="30" s="4" customFormat="1" spans="1:9">
      <c r="A30" s="4">
        <v>15670677701</v>
      </c>
      <c r="B30" s="5">
        <v>44378</v>
      </c>
      <c r="C30" s="5">
        <v>44379</v>
      </c>
      <c r="D30" s="4">
        <v>150.01</v>
      </c>
      <c r="E30" s="4" t="str">
        <f>VLOOKUP(A30,HOP!A:L,12,0)</f>
        <v>150.01</v>
      </c>
      <c r="F30" s="4" t="str">
        <f>VLOOKUP(A30,HOP!A:C,3,0)</f>
        <v>2179981</v>
      </c>
      <c r="G30" s="4">
        <f t="shared" si="1"/>
        <v>0</v>
      </c>
      <c r="H30" s="4" t="str">
        <f>$H$1&amp;F30</f>
        <v>，2179981</v>
      </c>
      <c r="I30" s="4" t="str">
        <f>VLOOKUP(A30,HOP!A:T,20,0)</f>
        <v>直连</v>
      </c>
    </row>
    <row r="31" s="4" customFormat="1" spans="1:9">
      <c r="A31" s="4">
        <v>15671183713</v>
      </c>
      <c r="B31" s="5">
        <v>44378</v>
      </c>
      <c r="C31" s="5">
        <v>44379</v>
      </c>
      <c r="D31" s="4">
        <v>185.51</v>
      </c>
      <c r="E31" s="4" t="str">
        <f>VLOOKUP(A31,HOP!A:L,12,0)</f>
        <v>185.51</v>
      </c>
      <c r="F31" s="4" t="str">
        <f>VLOOKUP(A31,HOP!A:C,3,0)</f>
        <v>2180076</v>
      </c>
      <c r="G31" s="4">
        <f t="shared" si="1"/>
        <v>0</v>
      </c>
      <c r="H31" s="4" t="str">
        <f>$H$1&amp;F31</f>
        <v>，2180076</v>
      </c>
      <c r="I31" s="4" t="str">
        <f>VLOOKUP(A31,HOP!A:T,20,0)</f>
        <v>直连</v>
      </c>
    </row>
    <row r="32" s="4" customFormat="1" spans="1:10">
      <c r="A32" s="4">
        <v>15545094264</v>
      </c>
      <c r="B32" s="5">
        <v>44356</v>
      </c>
      <c r="C32" s="5">
        <v>44357</v>
      </c>
      <c r="D32" s="4">
        <v>-221.99</v>
      </c>
      <c r="E32" s="4" t="e">
        <f>VLOOKUP(A32,HOP!A:L,12,0)</f>
        <v>#N/A</v>
      </c>
      <c r="F32" s="4">
        <v>2151311</v>
      </c>
      <c r="G32" s="4" t="e">
        <f t="shared" si="1"/>
        <v>#N/A</v>
      </c>
      <c r="H32" s="4" t="str">
        <f>$H$1&amp;F32</f>
        <v>，2151311</v>
      </c>
      <c r="I32" s="4" t="e">
        <f>VLOOKUP(A32,HOP!A:T,20,0)</f>
        <v>#N/A</v>
      </c>
      <c r="J32" s="4" t="s">
        <v>112</v>
      </c>
    </row>
    <row r="34" spans="4:4">
      <c r="D34" s="4">
        <f>SUM(D2:D33)</f>
        <v>31275.26</v>
      </c>
    </row>
    <row r="35" spans="4:4">
      <c r="D35" s="6" t="s">
        <v>113</v>
      </c>
    </row>
    <row r="39" spans="1:3">
      <c r="A39" s="4" t="s">
        <v>114</v>
      </c>
      <c r="C39" s="4">
        <v>26444.01</v>
      </c>
    </row>
    <row r="40" spans="1:3">
      <c r="A40" s="4" t="s">
        <v>115</v>
      </c>
      <c r="C40" s="4">
        <v>4572.25</v>
      </c>
    </row>
    <row r="41" spans="1:3">
      <c r="A41" s="4" t="s">
        <v>116</v>
      </c>
      <c r="C41" s="4">
        <v>259</v>
      </c>
    </row>
    <row r="42" spans="1:3">
      <c r="A42" s="4" t="s">
        <v>117</v>
      </c>
      <c r="C42" s="4">
        <f>SUBTOTAL(9,C39:C41)</f>
        <v>31275.26</v>
      </c>
    </row>
  </sheetData>
  <autoFilter ref="A1:XFD41">
    <filterColumn colId="3">
      <filters blank="1">
        <filter val="50"/>
        <filter val="3710"/>
        <filter val="185.51"/>
        <filter val="165.12"/>
        <filter val="2297"/>
        <filter val="991.57"/>
        <filter val="1520.48"/>
        <filter val="2699"/>
        <filter val="120"/>
        <filter val="7761"/>
        <filter val="2825"/>
        <filter val="288.65"/>
        <filter val="670"/>
        <filter val="570.34"/>
        <filter val="1680"/>
        <filter val="1940"/>
        <filter val="150.01"/>
        <filter val="228.82"/>
        <filter val="146.83"/>
        <filter val="162.46"/>
        <filter val="31275.26"/>
        <filter val="787"/>
        <filter val="89"/>
        <filter val="-221.99"/>
        <filter val="31275.2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</row>
    <row r="2" s="1" customFormat="1" spans="1:20">
      <c r="A2" s="3">
        <v>15671183713</v>
      </c>
      <c r="B2" s="1" t="s">
        <v>135</v>
      </c>
      <c r="C2" s="1" t="s">
        <v>136</v>
      </c>
      <c r="D2" s="1" t="s">
        <v>137</v>
      </c>
      <c r="E2" s="1" t="s">
        <v>106</v>
      </c>
      <c r="F2" s="1" t="s">
        <v>135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15670677701</v>
      </c>
      <c r="B3" s="1" t="s">
        <v>135</v>
      </c>
      <c r="C3" s="1" t="s">
        <v>149</v>
      </c>
      <c r="D3" s="1" t="s">
        <v>150</v>
      </c>
      <c r="E3" s="1" t="s">
        <v>103</v>
      </c>
      <c r="F3" s="1" t="s">
        <v>135</v>
      </c>
      <c r="G3" s="1" t="s">
        <v>138</v>
      </c>
      <c r="H3" s="1" t="s">
        <v>139</v>
      </c>
      <c r="I3" s="1" t="s">
        <v>151</v>
      </c>
      <c r="J3" s="1" t="s">
        <v>141</v>
      </c>
      <c r="K3" s="1" t="s">
        <v>151</v>
      </c>
      <c r="L3" s="1" t="s">
        <v>151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152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15670608949</v>
      </c>
      <c r="B4" s="1" t="s">
        <v>135</v>
      </c>
      <c r="C4" s="1" t="s">
        <v>153</v>
      </c>
      <c r="D4" s="1" t="s">
        <v>154</v>
      </c>
      <c r="E4" s="1" t="s">
        <v>100</v>
      </c>
      <c r="F4" s="1" t="s">
        <v>135</v>
      </c>
      <c r="G4" s="1" t="s">
        <v>138</v>
      </c>
      <c r="H4" s="1" t="s">
        <v>139</v>
      </c>
      <c r="I4" s="1" t="s">
        <v>155</v>
      </c>
      <c r="J4" s="1" t="s">
        <v>141</v>
      </c>
      <c r="K4" s="1" t="s">
        <v>155</v>
      </c>
      <c r="L4" s="1" t="s">
        <v>155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156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15670544025</v>
      </c>
      <c r="B5" s="1" t="s">
        <v>135</v>
      </c>
      <c r="C5" s="1" t="s">
        <v>157</v>
      </c>
      <c r="D5" s="1" t="s">
        <v>158</v>
      </c>
      <c r="E5" s="1" t="s">
        <v>98</v>
      </c>
      <c r="F5" s="1" t="s">
        <v>135</v>
      </c>
      <c r="G5" s="1" t="s">
        <v>138</v>
      </c>
      <c r="H5" s="1" t="s">
        <v>139</v>
      </c>
      <c r="I5" s="1" t="s">
        <v>159</v>
      </c>
      <c r="J5" s="1" t="s">
        <v>141</v>
      </c>
      <c r="K5" s="1" t="s">
        <v>159</v>
      </c>
      <c r="L5" s="1" t="s">
        <v>159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160</v>
      </c>
      <c r="R5" s="1" t="s">
        <v>146</v>
      </c>
      <c r="S5" s="1" t="s">
        <v>147</v>
      </c>
      <c r="T5" s="1" t="s">
        <v>161</v>
      </c>
    </row>
    <row r="6" s="1" customFormat="1" spans="1:20">
      <c r="A6" s="3">
        <v>15670213747</v>
      </c>
      <c r="B6" s="1" t="s">
        <v>135</v>
      </c>
      <c r="C6" s="1" t="s">
        <v>162</v>
      </c>
      <c r="D6" s="1" t="s">
        <v>163</v>
      </c>
      <c r="E6" s="1" t="s">
        <v>92</v>
      </c>
      <c r="F6" s="1" t="s">
        <v>135</v>
      </c>
      <c r="G6" s="1" t="s">
        <v>138</v>
      </c>
      <c r="H6" s="1" t="s">
        <v>139</v>
      </c>
      <c r="I6" s="1" t="s">
        <v>164</v>
      </c>
      <c r="J6" s="1" t="s">
        <v>141</v>
      </c>
      <c r="K6" s="1" t="s">
        <v>164</v>
      </c>
      <c r="L6" s="1" t="s">
        <v>164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165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15669797187</v>
      </c>
      <c r="B7" s="1" t="s">
        <v>135</v>
      </c>
      <c r="C7" s="1" t="s">
        <v>166</v>
      </c>
      <c r="D7" s="1" t="s">
        <v>167</v>
      </c>
      <c r="E7" s="1" t="s">
        <v>90</v>
      </c>
      <c r="F7" s="1" t="s">
        <v>135</v>
      </c>
      <c r="G7" s="1" t="s">
        <v>138</v>
      </c>
      <c r="H7" s="1" t="s">
        <v>139</v>
      </c>
      <c r="I7" s="1" t="s">
        <v>168</v>
      </c>
      <c r="J7" s="1" t="s">
        <v>141</v>
      </c>
      <c r="K7" s="1" t="s">
        <v>168</v>
      </c>
      <c r="L7" s="1" t="s">
        <v>168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169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15669744437</v>
      </c>
      <c r="B8" s="1" t="s">
        <v>135</v>
      </c>
      <c r="C8" s="1" t="s">
        <v>170</v>
      </c>
      <c r="D8" s="1" t="s">
        <v>167</v>
      </c>
      <c r="E8" s="1" t="s">
        <v>89</v>
      </c>
      <c r="F8" s="1" t="s">
        <v>135</v>
      </c>
      <c r="G8" s="1" t="s">
        <v>138</v>
      </c>
      <c r="H8" s="1" t="s">
        <v>139</v>
      </c>
      <c r="I8" s="1" t="s">
        <v>168</v>
      </c>
      <c r="J8" s="1" t="s">
        <v>141</v>
      </c>
      <c r="K8" s="1" t="s">
        <v>168</v>
      </c>
      <c r="L8" s="1" t="s">
        <v>168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171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15669550291</v>
      </c>
      <c r="B9" s="1" t="s">
        <v>135</v>
      </c>
      <c r="C9" s="1" t="s">
        <v>172</v>
      </c>
      <c r="D9" s="1" t="s">
        <v>173</v>
      </c>
      <c r="E9" s="1" t="s">
        <v>87</v>
      </c>
      <c r="F9" s="1" t="s">
        <v>135</v>
      </c>
      <c r="G9" s="1" t="s">
        <v>138</v>
      </c>
      <c r="H9" s="1" t="s">
        <v>139</v>
      </c>
      <c r="I9" s="1" t="s">
        <v>174</v>
      </c>
      <c r="J9" s="1" t="s">
        <v>141</v>
      </c>
      <c r="K9" s="1" t="s">
        <v>174</v>
      </c>
      <c r="L9" s="1" t="s">
        <v>174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175</v>
      </c>
      <c r="R9" s="1" t="s">
        <v>146</v>
      </c>
      <c r="S9" s="1" t="s">
        <v>147</v>
      </c>
      <c r="T9" s="1" t="s">
        <v>161</v>
      </c>
    </row>
    <row r="10" s="1" customFormat="1" spans="1:20">
      <c r="A10" s="3">
        <v>15665258147</v>
      </c>
      <c r="B10" s="1" t="s">
        <v>135</v>
      </c>
      <c r="C10" s="1" t="s">
        <v>176</v>
      </c>
      <c r="D10" s="1" t="s">
        <v>177</v>
      </c>
      <c r="E10" s="1" t="s">
        <v>84</v>
      </c>
      <c r="F10" s="1" t="s">
        <v>135</v>
      </c>
      <c r="G10" s="1" t="s">
        <v>138</v>
      </c>
      <c r="H10" s="1" t="s">
        <v>139</v>
      </c>
      <c r="I10" s="1" t="s">
        <v>178</v>
      </c>
      <c r="J10" s="1" t="s">
        <v>141</v>
      </c>
      <c r="K10" s="1" t="s">
        <v>178</v>
      </c>
      <c r="L10" s="1" t="s">
        <v>178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179</v>
      </c>
      <c r="R10" s="1" t="s">
        <v>146</v>
      </c>
      <c r="S10" s="1" t="s">
        <v>147</v>
      </c>
      <c r="T10" s="1" t="s">
        <v>161</v>
      </c>
    </row>
    <row r="11" s="1" customFormat="1" spans="1:20">
      <c r="A11" s="3">
        <v>15664685238</v>
      </c>
      <c r="B11" s="1" t="s">
        <v>135</v>
      </c>
      <c r="C11" s="1" t="s">
        <v>180</v>
      </c>
      <c r="D11" s="1" t="s">
        <v>181</v>
      </c>
      <c r="E11" s="1" t="s">
        <v>76</v>
      </c>
      <c r="F11" s="1" t="s">
        <v>135</v>
      </c>
      <c r="G11" s="1" t="s">
        <v>138</v>
      </c>
      <c r="H11" s="1" t="s">
        <v>139</v>
      </c>
      <c r="I11" s="1" t="s">
        <v>182</v>
      </c>
      <c r="J11" s="1" t="s">
        <v>141</v>
      </c>
      <c r="K11" s="1" t="s">
        <v>182</v>
      </c>
      <c r="L11" s="1" t="s">
        <v>182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183</v>
      </c>
      <c r="R11" s="1" t="s">
        <v>146</v>
      </c>
      <c r="S11" s="1" t="s">
        <v>147</v>
      </c>
      <c r="T11" s="1" t="s">
        <v>184</v>
      </c>
    </row>
    <row r="12" s="1" customFormat="1" spans="1:20">
      <c r="A12" s="3">
        <v>15664560546</v>
      </c>
      <c r="B12" s="1" t="s">
        <v>135</v>
      </c>
      <c r="C12" s="1" t="s">
        <v>185</v>
      </c>
      <c r="D12" s="1" t="s">
        <v>186</v>
      </c>
      <c r="E12" s="1" t="s">
        <v>80</v>
      </c>
      <c r="F12" s="1" t="s">
        <v>135</v>
      </c>
      <c r="G12" s="1" t="s">
        <v>138</v>
      </c>
      <c r="H12" s="1" t="s">
        <v>139</v>
      </c>
      <c r="I12" s="1" t="s">
        <v>187</v>
      </c>
      <c r="J12" s="1" t="s">
        <v>141</v>
      </c>
      <c r="K12" s="1" t="s">
        <v>187</v>
      </c>
      <c r="L12" s="1" t="s">
        <v>187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188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15661759559</v>
      </c>
      <c r="B13" s="1" t="s">
        <v>189</v>
      </c>
      <c r="C13" s="1" t="s">
        <v>190</v>
      </c>
      <c r="D13" s="1" t="s">
        <v>181</v>
      </c>
      <c r="E13" s="1" t="s">
        <v>74</v>
      </c>
      <c r="F13" s="1" t="s">
        <v>135</v>
      </c>
      <c r="G13" s="1" t="s">
        <v>138</v>
      </c>
      <c r="H13" s="1" t="s">
        <v>139</v>
      </c>
      <c r="I13" s="1" t="s">
        <v>191</v>
      </c>
      <c r="J13" s="1" t="s">
        <v>141</v>
      </c>
      <c r="K13" s="1" t="s">
        <v>191</v>
      </c>
      <c r="L13" s="1" t="s">
        <v>191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192</v>
      </c>
      <c r="R13" s="1" t="s">
        <v>146</v>
      </c>
      <c r="S13" s="1" t="s">
        <v>147</v>
      </c>
      <c r="T13" s="1" t="s">
        <v>184</v>
      </c>
    </row>
    <row r="14" s="1" customFormat="1" spans="1:20">
      <c r="A14" s="3">
        <v>15656894827</v>
      </c>
      <c r="B14" s="1" t="s">
        <v>189</v>
      </c>
      <c r="C14" s="1" t="s">
        <v>193</v>
      </c>
      <c r="D14" s="1" t="s">
        <v>194</v>
      </c>
      <c r="E14" s="1" t="s">
        <v>73</v>
      </c>
      <c r="F14" s="1" t="s">
        <v>135</v>
      </c>
      <c r="G14" s="1" t="s">
        <v>138</v>
      </c>
      <c r="H14" s="1" t="s">
        <v>139</v>
      </c>
      <c r="I14" s="1" t="s">
        <v>195</v>
      </c>
      <c r="J14" s="1" t="s">
        <v>141</v>
      </c>
      <c r="K14" s="1" t="s">
        <v>195</v>
      </c>
      <c r="L14" s="1" t="s">
        <v>195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196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15656178775</v>
      </c>
      <c r="B15" s="1" t="s">
        <v>189</v>
      </c>
      <c r="C15" s="1" t="s">
        <v>197</v>
      </c>
      <c r="D15" s="1" t="s">
        <v>198</v>
      </c>
      <c r="E15" s="1" t="s">
        <v>70</v>
      </c>
      <c r="F15" s="1" t="s">
        <v>189</v>
      </c>
      <c r="G15" s="1" t="s">
        <v>138</v>
      </c>
      <c r="H15" s="1" t="s">
        <v>139</v>
      </c>
      <c r="I15" s="1" t="s">
        <v>199</v>
      </c>
      <c r="J15" s="1" t="s">
        <v>141</v>
      </c>
      <c r="K15" s="1" t="s">
        <v>199</v>
      </c>
      <c r="L15" s="1" t="s">
        <v>199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200</v>
      </c>
      <c r="R15" s="1" t="s">
        <v>146</v>
      </c>
      <c r="S15" s="1" t="s">
        <v>147</v>
      </c>
      <c r="T15" s="1" t="s">
        <v>184</v>
      </c>
    </row>
    <row r="16" s="1" customFormat="1" spans="1:20">
      <c r="A16" s="3">
        <v>15655333282</v>
      </c>
      <c r="B16" s="1" t="s">
        <v>201</v>
      </c>
      <c r="C16" s="1" t="s">
        <v>202</v>
      </c>
      <c r="D16" s="1" t="s">
        <v>203</v>
      </c>
      <c r="E16" s="1" t="s">
        <v>67</v>
      </c>
      <c r="F16" s="1" t="s">
        <v>135</v>
      </c>
      <c r="G16" s="1" t="s">
        <v>138</v>
      </c>
      <c r="H16" s="1" t="s">
        <v>139</v>
      </c>
      <c r="I16" s="1" t="s">
        <v>204</v>
      </c>
      <c r="J16" s="1" t="s">
        <v>141</v>
      </c>
      <c r="K16" s="1" t="s">
        <v>204</v>
      </c>
      <c r="L16" s="1" t="s">
        <v>204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205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15647145227</v>
      </c>
      <c r="B17" s="1" t="s">
        <v>206</v>
      </c>
      <c r="C17" s="1" t="s">
        <v>207</v>
      </c>
      <c r="D17" s="1" t="s">
        <v>208</v>
      </c>
      <c r="E17" s="1" t="s">
        <v>64</v>
      </c>
      <c r="F17" s="1" t="s">
        <v>135</v>
      </c>
      <c r="G17" s="1" t="s">
        <v>138</v>
      </c>
      <c r="H17" s="1" t="s">
        <v>139</v>
      </c>
      <c r="I17" s="1" t="s">
        <v>209</v>
      </c>
      <c r="J17" s="1" t="s">
        <v>141</v>
      </c>
      <c r="K17" s="1" t="s">
        <v>209</v>
      </c>
      <c r="L17" s="1" t="s">
        <v>209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210</v>
      </c>
      <c r="R17" s="1" t="s">
        <v>146</v>
      </c>
      <c r="S17" s="1" t="s">
        <v>147</v>
      </c>
      <c r="T17" s="1" t="s">
        <v>184</v>
      </c>
    </row>
    <row r="18" s="1" customFormat="1" spans="1:20">
      <c r="A18" s="3">
        <v>15646303733</v>
      </c>
      <c r="B18" s="1" t="s">
        <v>206</v>
      </c>
      <c r="C18" s="1" t="s">
        <v>211</v>
      </c>
      <c r="D18" s="1" t="s">
        <v>212</v>
      </c>
      <c r="E18" s="1" t="s">
        <v>61</v>
      </c>
      <c r="F18" s="1" t="s">
        <v>201</v>
      </c>
      <c r="G18" s="1" t="s">
        <v>138</v>
      </c>
      <c r="H18" s="1" t="s">
        <v>139</v>
      </c>
      <c r="I18" s="1" t="s">
        <v>143</v>
      </c>
      <c r="J18" s="1" t="s">
        <v>141</v>
      </c>
      <c r="K18" s="1" t="s">
        <v>143</v>
      </c>
      <c r="L18" s="1" t="s">
        <v>143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213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15643015611</v>
      </c>
      <c r="B19" s="1" t="s">
        <v>206</v>
      </c>
      <c r="C19" s="1" t="s">
        <v>214</v>
      </c>
      <c r="D19" s="1" t="s">
        <v>215</v>
      </c>
      <c r="E19" s="1" t="s">
        <v>58</v>
      </c>
      <c r="F19" s="1" t="s">
        <v>135</v>
      </c>
      <c r="G19" s="1" t="s">
        <v>138</v>
      </c>
      <c r="H19" s="1" t="s">
        <v>139</v>
      </c>
      <c r="I19" s="1" t="s">
        <v>216</v>
      </c>
      <c r="J19" s="1" t="s">
        <v>141</v>
      </c>
      <c r="K19" s="1" t="s">
        <v>216</v>
      </c>
      <c r="L19" s="1" t="s">
        <v>216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217</v>
      </c>
      <c r="R19" s="1" t="s">
        <v>146</v>
      </c>
      <c r="S19" s="1" t="s">
        <v>147</v>
      </c>
      <c r="T19" s="1" t="s">
        <v>184</v>
      </c>
    </row>
    <row r="20" s="1" customFormat="1" spans="1:20">
      <c r="A20" s="3">
        <v>15636062433</v>
      </c>
      <c r="B20" s="1" t="s">
        <v>218</v>
      </c>
      <c r="C20" s="1" t="s">
        <v>219</v>
      </c>
      <c r="D20" s="1" t="s">
        <v>220</v>
      </c>
      <c r="E20" s="1" t="s">
        <v>55</v>
      </c>
      <c r="F20" s="1" t="s">
        <v>189</v>
      </c>
      <c r="G20" s="1" t="s">
        <v>138</v>
      </c>
      <c r="H20" s="1" t="s">
        <v>139</v>
      </c>
      <c r="I20" s="1" t="s">
        <v>221</v>
      </c>
      <c r="J20" s="1" t="s">
        <v>141</v>
      </c>
      <c r="K20" s="1" t="s">
        <v>221</v>
      </c>
      <c r="L20" s="1" t="s">
        <v>221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222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15627597932</v>
      </c>
      <c r="B21" s="1" t="s">
        <v>223</v>
      </c>
      <c r="C21" s="1" t="s">
        <v>224</v>
      </c>
      <c r="D21" s="1" t="s">
        <v>225</v>
      </c>
      <c r="E21" s="1" t="s">
        <v>52</v>
      </c>
      <c r="F21" s="1" t="s">
        <v>218</v>
      </c>
      <c r="G21" s="1" t="s">
        <v>138</v>
      </c>
      <c r="H21" s="1" t="s">
        <v>139</v>
      </c>
      <c r="I21" s="1" t="s">
        <v>143</v>
      </c>
      <c r="J21" s="1" t="s">
        <v>141</v>
      </c>
      <c r="K21" s="1" t="s">
        <v>143</v>
      </c>
      <c r="L21" s="1" t="s">
        <v>143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226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15613521034</v>
      </c>
      <c r="B22" s="1" t="s">
        <v>227</v>
      </c>
      <c r="C22" s="1" t="s">
        <v>228</v>
      </c>
      <c r="D22" s="1" t="s">
        <v>181</v>
      </c>
      <c r="E22" s="1" t="s">
        <v>49</v>
      </c>
      <c r="F22" s="1" t="s">
        <v>135</v>
      </c>
      <c r="G22" s="1" t="s">
        <v>138</v>
      </c>
      <c r="H22" s="1" t="s">
        <v>139</v>
      </c>
      <c r="I22" s="1" t="s">
        <v>191</v>
      </c>
      <c r="J22" s="1" t="s">
        <v>141</v>
      </c>
      <c r="K22" s="1" t="s">
        <v>191</v>
      </c>
      <c r="L22" s="1" t="s">
        <v>191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229</v>
      </c>
      <c r="R22" s="1" t="s">
        <v>146</v>
      </c>
      <c r="S22" s="1" t="s">
        <v>147</v>
      </c>
      <c r="T22" s="1" t="s">
        <v>184</v>
      </c>
    </row>
    <row r="23" s="1" customFormat="1" spans="1:20">
      <c r="A23" s="3">
        <v>15612810091</v>
      </c>
      <c r="B23" s="1" t="s">
        <v>227</v>
      </c>
      <c r="C23" s="1" t="s">
        <v>230</v>
      </c>
      <c r="D23" s="1" t="s">
        <v>231</v>
      </c>
      <c r="E23" s="1" t="s">
        <v>47</v>
      </c>
      <c r="F23" s="1" t="s">
        <v>218</v>
      </c>
      <c r="G23" s="1" t="s">
        <v>138</v>
      </c>
      <c r="H23" s="1" t="s">
        <v>139</v>
      </c>
      <c r="I23" s="1" t="s">
        <v>232</v>
      </c>
      <c r="J23" s="1" t="s">
        <v>141</v>
      </c>
      <c r="K23" s="1" t="s">
        <v>232</v>
      </c>
      <c r="L23" s="1" t="s">
        <v>232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233</v>
      </c>
      <c r="R23" s="1" t="s">
        <v>146</v>
      </c>
      <c r="S23" s="1" t="s">
        <v>147</v>
      </c>
      <c r="T23" s="1" t="s">
        <v>148</v>
      </c>
    </row>
    <row r="24" s="1" customFormat="1" spans="1:20">
      <c r="A24" s="3">
        <v>15612654775</v>
      </c>
      <c r="B24" s="1" t="s">
        <v>227</v>
      </c>
      <c r="C24" s="1" t="s">
        <v>234</v>
      </c>
      <c r="D24" s="1" t="s">
        <v>235</v>
      </c>
      <c r="E24" s="1" t="s">
        <v>44</v>
      </c>
      <c r="F24" s="1" t="s">
        <v>189</v>
      </c>
      <c r="G24" s="1" t="s">
        <v>138</v>
      </c>
      <c r="H24" s="1" t="s">
        <v>139</v>
      </c>
      <c r="I24" s="1" t="s">
        <v>236</v>
      </c>
      <c r="J24" s="1" t="s">
        <v>141</v>
      </c>
      <c r="K24" s="1" t="s">
        <v>236</v>
      </c>
      <c r="L24" s="1" t="s">
        <v>236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237</v>
      </c>
      <c r="R24" s="1" t="s">
        <v>146</v>
      </c>
      <c r="S24" s="1" t="s">
        <v>147</v>
      </c>
      <c r="T24" s="1" t="s">
        <v>184</v>
      </c>
    </row>
    <row r="25" s="1" customFormat="1" spans="1:20">
      <c r="A25" s="3">
        <v>15608933892</v>
      </c>
      <c r="B25" s="1" t="s">
        <v>238</v>
      </c>
      <c r="C25" s="1" t="s">
        <v>239</v>
      </c>
      <c r="D25" s="1" t="s">
        <v>240</v>
      </c>
      <c r="E25" s="1" t="s">
        <v>41</v>
      </c>
      <c r="F25" s="1" t="s">
        <v>218</v>
      </c>
      <c r="G25" s="1" t="s">
        <v>138</v>
      </c>
      <c r="H25" s="1" t="s">
        <v>139</v>
      </c>
      <c r="I25" s="1" t="s">
        <v>241</v>
      </c>
      <c r="J25" s="1" t="s">
        <v>141</v>
      </c>
      <c r="K25" s="1" t="s">
        <v>241</v>
      </c>
      <c r="L25" s="1" t="s">
        <v>241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242</v>
      </c>
      <c r="R25" s="1" t="s">
        <v>146</v>
      </c>
      <c r="S25" s="1" t="s">
        <v>147</v>
      </c>
      <c r="T25" s="1" t="s">
        <v>184</v>
      </c>
    </row>
    <row r="26" s="1" customFormat="1" spans="1:20">
      <c r="A26" s="3">
        <v>15604139795</v>
      </c>
      <c r="B26" s="1" t="s">
        <v>238</v>
      </c>
      <c r="C26" s="1" t="s">
        <v>243</v>
      </c>
      <c r="D26" s="1" t="s">
        <v>181</v>
      </c>
      <c r="E26" s="1" t="s">
        <v>38</v>
      </c>
      <c r="F26" s="1" t="s">
        <v>135</v>
      </c>
      <c r="G26" s="1" t="s">
        <v>138</v>
      </c>
      <c r="H26" s="1" t="s">
        <v>139</v>
      </c>
      <c r="I26" s="1" t="s">
        <v>244</v>
      </c>
      <c r="J26" s="1" t="s">
        <v>141</v>
      </c>
      <c r="K26" s="1" t="s">
        <v>244</v>
      </c>
      <c r="L26" s="1" t="s">
        <v>244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245</v>
      </c>
      <c r="R26" s="1" t="s">
        <v>146</v>
      </c>
      <c r="S26" s="1" t="s">
        <v>147</v>
      </c>
      <c r="T26" s="1" t="s">
        <v>184</v>
      </c>
    </row>
    <row r="27" s="1" customFormat="1" spans="1:20">
      <c r="A27" s="3">
        <v>15586893191</v>
      </c>
      <c r="B27" s="1" t="s">
        <v>246</v>
      </c>
      <c r="C27" s="1" t="s">
        <v>247</v>
      </c>
      <c r="D27" s="1" t="s">
        <v>181</v>
      </c>
      <c r="E27" s="1" t="s">
        <v>37</v>
      </c>
      <c r="F27" s="1" t="s">
        <v>189</v>
      </c>
      <c r="G27" s="1" t="s">
        <v>138</v>
      </c>
      <c r="H27" s="1" t="s">
        <v>139</v>
      </c>
      <c r="I27" s="1" t="s">
        <v>248</v>
      </c>
      <c r="J27" s="1" t="s">
        <v>141</v>
      </c>
      <c r="K27" s="1" t="s">
        <v>248</v>
      </c>
      <c r="L27" s="1" t="s">
        <v>248</v>
      </c>
      <c r="M27" s="1" t="s">
        <v>142</v>
      </c>
      <c r="N27" s="1" t="s">
        <v>142</v>
      </c>
      <c r="O27" s="1" t="s">
        <v>143</v>
      </c>
      <c r="P27" s="1" t="s">
        <v>144</v>
      </c>
      <c r="Q27" s="1" t="s">
        <v>249</v>
      </c>
      <c r="R27" s="1" t="s">
        <v>146</v>
      </c>
      <c r="S27" s="1" t="s">
        <v>147</v>
      </c>
      <c r="T27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2021-07-17T01:22:00Z</dcterms:created>
  <dcterms:modified xsi:type="dcterms:W3CDTF">2021-07-19T03:01:31Z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9024BED649F34E35B7604033AF690436</vt:lpwstr>
  </property>
  <property fmtid="{D5CDD505-2E9C-101B-9397-08002B2CF9AE}" pid="3" name="KSOProductBuildVer">
    <vt:lpwstr>2052-11.1.0.10503</vt:lpwstr>
  </property>
</Properties>
</file>