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<sst xmlns="http://schemas.openxmlformats.org/spreadsheetml/2006/main" count="1030" uniqueCount="283">
  <si>
    <t>去哪儿网酒店预付对账单</t>
  </si>
  <si>
    <t>供应商名称：</t>
  </si>
  <si>
    <t>港丰国际</t>
  </si>
  <si>
    <t>结算周期：</t>
  </si>
  <si>
    <t>2021-07-12至2021-07-18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</si>
  <si>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</si>
  <si>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</si>
  <si>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</si>
  <si>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</si>
  <si>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</si>
  <si>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</si>
  <si>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</si>
  <si>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</si>
  <si>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</si>
  <si>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</si>
  <si>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</si>
  <si>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</si>
  <si>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</si>
  <si>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</si>
  <si>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</si>
  <si>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¥27,048.00</t>
  </si>
  <si>
    <t>¥2,128.00</t>
  </si>
  <si>
    <t>¥24,920.00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</si>
  <si>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</si>
  <si>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</si>
  <si>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</si>
  <si>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</si>
  <si>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</si>
  <si>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</si>
  <si>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</si>
  <si>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</si>
  <si>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</si>
  <si>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</si>
  <si>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</si>
  <si>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</si>
  <si>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</si>
  <si>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</si>
  <si>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</si>
  <si>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</si>
  <si>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</si>
  <si>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</si>
  <si>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</si>
  <si>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</si>
  <si>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</si>
  <si>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</si>
  <si>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</si>
  <si>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</si>
  <si>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</si>
  <si>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</si>
  <si>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</si>
  <si>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</si>
  <si>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</si>
  <si>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</si>
  <si>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</si>
  <si>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</si>
  <si>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</si>
  <si>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</si>
  <si>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</si>
  <si>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</si>
  <si>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</si>
  <si>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</si>
  <si>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</si>
  <si>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</si>
  <si>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</si>
  <si>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</si>
  <si>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</si>
  <si>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</si>
  <si>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</si>
  <si>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</si>
  <si>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702690165825</t>
  </si>
  <si>
    <t>2193124</t>
  </si>
  <si>
    <t>酒店预付</t>
  </si>
  <si>
    <t>否</t>
  </si>
  <si>
    <t>普通</t>
  </si>
  <si>
    <t>179513999</t>
  </si>
  <si>
    <t>迪拜克里克喜来登酒店</t>
  </si>
  <si>
    <t>1619975</t>
  </si>
  <si>
    <t>ZHANG/YIWEN</t>
  </si>
  <si>
    <t>2021-07-11</t>
  </si>
  <si>
    <t>2021-07-12</t>
  </si>
  <si>
    <t>¥377.00</t>
  </si>
  <si>
    <t>¥29.00</t>
  </si>
  <si>
    <t>¥348.00</t>
  </si>
  <si>
    <t>deluxe king room with city view</t>
  </si>
  <si>
    <t>WEBSITE</t>
  </si>
  <si>
    <t>702684773363</t>
  </si>
  <si>
    <t>2184039</t>
  </si>
  <si>
    <t>221904998</t>
  </si>
  <si>
    <t>澳门银河酒店</t>
  </si>
  <si>
    <t>ZOU/YUN</t>
  </si>
  <si>
    <t>2021-07-05</t>
  </si>
  <si>
    <t>2021-07-13</t>
  </si>
  <si>
    <t>¥1,049.00</t>
  </si>
  <si>
    <t>¥79.00</t>
  </si>
  <si>
    <t>¥970.00</t>
  </si>
  <si>
    <t>Deluxe City King</t>
  </si>
  <si>
    <t>702691888175</t>
  </si>
  <si>
    <t>2194350</t>
  </si>
  <si>
    <t>221905052</t>
  </si>
  <si>
    <t>澳门凯旋门酒店</t>
  </si>
  <si>
    <t>LIANG/RUILONG|DU/DAWEN</t>
  </si>
  <si>
    <t>¥668.00</t>
  </si>
  <si>
    <t>¥74.00</t>
  </si>
  <si>
    <t>¥594.00</t>
  </si>
  <si>
    <t>premier twin room</t>
  </si>
  <si>
    <t>702691903170</t>
  </si>
  <si>
    <t>2194282</t>
  </si>
  <si>
    <t>ZOU/QINGQIAN</t>
  </si>
  <si>
    <t>¥334.00</t>
  </si>
  <si>
    <t>¥37.00</t>
  </si>
  <si>
    <t>¥297.00</t>
  </si>
  <si>
    <t>premier king-size room</t>
  </si>
  <si>
    <t>702679450135</t>
  </si>
  <si>
    <t>2178306</t>
  </si>
  <si>
    <t>158554652</t>
  </si>
  <si>
    <t>波士顿洛根机场希尔顿酒店</t>
  </si>
  <si>
    <t>WU/RENJIE</t>
  </si>
  <si>
    <t>2021-06-30</t>
  </si>
  <si>
    <t>¥1,047.00</t>
  </si>
  <si>
    <t>¥83.00</t>
  </si>
  <si>
    <t>¥964.00</t>
  </si>
  <si>
    <t>1 King Bed</t>
  </si>
  <si>
    <t>702682811075</t>
  </si>
  <si>
    <t>2182338</t>
  </si>
  <si>
    <t>HUANG/RONGGUANG|HUANG/JINGQI</t>
  </si>
  <si>
    <t>2021-07-03</t>
  </si>
  <si>
    <t>2021-07-14</t>
  </si>
  <si>
    <t>¥3,120.00</t>
  </si>
  <si>
    <t>¥248.00</t>
  </si>
  <si>
    <t>¥2,872.00</t>
  </si>
  <si>
    <t>Deluxe City Twin</t>
  </si>
  <si>
    <t>702684209291</t>
  </si>
  <si>
    <t>2184151</t>
  </si>
  <si>
    <t>HUANG/YIQING|LU/TINGTING</t>
  </si>
  <si>
    <t>2021-07-15</t>
  </si>
  <si>
    <t>¥1,646.00</t>
  </si>
  <si>
    <t>¥130.00</t>
  </si>
  <si>
    <t>¥1,516.00</t>
  </si>
  <si>
    <t>702685583752</t>
  </si>
  <si>
    <t>2185154</t>
  </si>
  <si>
    <t>FENG/YUTING</t>
  </si>
  <si>
    <t>2021-07-06</t>
  </si>
  <si>
    <t>¥835.00</t>
  </si>
  <si>
    <t>¥67.00</t>
  </si>
  <si>
    <t>¥768.00</t>
  </si>
  <si>
    <t>702618863074</t>
  </si>
  <si>
    <t>2092513</t>
  </si>
  <si>
    <t>GU/JUNJIE|KAN/YANQIU</t>
  </si>
  <si>
    <t>2021-04-30</t>
  </si>
  <si>
    <t>2021-07-16</t>
  </si>
  <si>
    <t>¥2,130.00</t>
  </si>
  <si>
    <t>¥142.00</t>
  </si>
  <si>
    <t>¥1,988.00</t>
  </si>
  <si>
    <t>Deluxe Resort King</t>
  </si>
  <si>
    <t>702618383597</t>
  </si>
  <si>
    <t>2092517</t>
  </si>
  <si>
    <t>GAO/YUEFENG</t>
  </si>
  <si>
    <t>702681564085</t>
  </si>
  <si>
    <t>2181139</t>
  </si>
  <si>
    <t>221942717</t>
  </si>
  <si>
    <t>澳门喜来登大酒店</t>
  </si>
  <si>
    <t>LV/JIERONG</t>
  </si>
  <si>
    <t>2021-07-02</t>
  </si>
  <si>
    <t>¥4,500.00</t>
  </si>
  <si>
    <t>¥355.00</t>
  </si>
  <si>
    <t>¥4,145.00</t>
  </si>
  <si>
    <t>Family Suite</t>
  </si>
  <si>
    <t>702685145592</t>
  </si>
  <si>
    <t>2185315</t>
  </si>
  <si>
    <t>FANG/WEI|WANG/XIUNEI</t>
  </si>
  <si>
    <t>¥1,790.00</t>
  </si>
  <si>
    <t>¥1,648.00</t>
  </si>
  <si>
    <t>702682736397</t>
  </si>
  <si>
    <t>2181774</t>
  </si>
  <si>
    <t>158580050</t>
  </si>
  <si>
    <t>温哥华铁道镇希尔顿酒店</t>
  </si>
  <si>
    <t>LIU/DONG</t>
  </si>
  <si>
    <t>¥931.00</t>
  </si>
  <si>
    <t>¥857.00</t>
  </si>
  <si>
    <t>2 Queen Beds Deluxe Room</t>
  </si>
  <si>
    <t>702680641776</t>
  </si>
  <si>
    <t>2179520</t>
  </si>
  <si>
    <t>CHEN/FUHUA|MI/ZHENYU</t>
  </si>
  <si>
    <t>2021-07-01</t>
  </si>
  <si>
    <t>2021-07-17</t>
  </si>
  <si>
    <t>¥2,692.00</t>
  </si>
  <si>
    <t>¥219.00</t>
  </si>
  <si>
    <t>¥2,473.00</t>
  </si>
  <si>
    <t>702680219929</t>
  </si>
  <si>
    <t>2179518</t>
  </si>
  <si>
    <t>CHEN/FURONG|HU/ZHAOWEI</t>
  </si>
  <si>
    <t>702686611510</t>
  </si>
  <si>
    <t>2186269</t>
  </si>
  <si>
    <t>WEN/SIJIA|LI/GUANHONG</t>
  </si>
  <si>
    <t>2021-07-07</t>
  </si>
  <si>
    <t>¥1,107.00</t>
  </si>
  <si>
    <t>¥88.00</t>
  </si>
  <si>
    <t>¥1,019.00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</si>
  <si>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</si>
  <si>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</si>
  <si>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</si>
  <si>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</si>
  <si>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</si>
  <si>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</si>
  <si>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</si>
  <si>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</si>
  <si>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</si>
  <si>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</si>
  <si>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</si>
  <si>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A210720151746481</t>
  </si>
  <si>
    <t>A210720151808481</t>
  </si>
  <si>
    <r>
      <t>总计：</t>
    </r>
    <r>
      <rPr>
        <sz val="10"/>
        <rFont val="Arial"/>
        <charset val="134"/>
      </rPr>
      <t>24920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</si>
  <si>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</si>
  <si>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</si>
  <si>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</si>
  <si>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</si>
  <si>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</si>
  <si>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</si>
  <si>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</si>
  <si>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</si>
  <si>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</si>
  <si>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</si>
  <si>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</si>
  <si>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</si>
  <si>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</si>
  <si>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</si>
  <si>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</si>
  <si>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</si>
  <si>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GU JUNJIE,KAN YANQIU</t>
  </si>
  <si>
    <t>退房日周结</t>
  </si>
  <si>
    <t>1988.00</t>
  </si>
  <si>
    <t>RMB</t>
  </si>
  <si>
    <t>0</t>
  </si>
  <si>
    <t>0.00</t>
  </si>
  <si>
    <t>去哪儿直连</t>
  </si>
  <si>
    <t>2021-04-30 16:16:44</t>
  </si>
  <si>
    <t>汇智国际旅游发展有限公司</t>
  </si>
  <si>
    <t>直连</t>
  </si>
  <si>
    <t>GAO YUEFENG</t>
  </si>
  <si>
    <t>2021-04-30 16:17:25</t>
  </si>
  <si>
    <t>WU RENJIE</t>
  </si>
  <si>
    <t>964.00</t>
  </si>
  <si>
    <t>2021-06-30 11:56:09</t>
  </si>
  <si>
    <t>CHEN FURONG,HU ZHAOWEI</t>
  </si>
  <si>
    <t>2473.00</t>
  </si>
  <si>
    <t>2021-07-01 12:47:24</t>
  </si>
  <si>
    <t>直采</t>
  </si>
  <si>
    <t>CHEN FUHUA,MI ZHENYU</t>
  </si>
  <si>
    <t>2021-07-01 12:47:20</t>
  </si>
  <si>
    <t>LV JIERONG</t>
  </si>
  <si>
    <t>4145.00</t>
  </si>
  <si>
    <t>2021-07-02 17:28:08</t>
  </si>
  <si>
    <t>LIU DONG</t>
  </si>
  <si>
    <t>857.00</t>
  </si>
  <si>
    <t>2021-07-03 06:24:50</t>
  </si>
  <si>
    <t>HUANG RONGGUANG,HUANG JINGQI</t>
  </si>
  <si>
    <t>2872.00</t>
  </si>
  <si>
    <t>2021-07-03 16:45:43</t>
  </si>
  <si>
    <t>ZOU YUN</t>
  </si>
  <si>
    <t>970.00</t>
  </si>
  <si>
    <t>2021-07-05 12:02:42</t>
  </si>
  <si>
    <t>HUANG YIQING,LU TINGTING</t>
  </si>
  <si>
    <t>1516.00</t>
  </si>
  <si>
    <t>2021-07-05 15:53:58</t>
  </si>
  <si>
    <t>FENG YUTING</t>
  </si>
  <si>
    <t>768.00</t>
  </si>
  <si>
    <t>2021-07-06 12:02:42</t>
  </si>
  <si>
    <t>FANG WEI,WANG XIUNEI</t>
  </si>
  <si>
    <t>1648.00</t>
  </si>
  <si>
    <t>2021-07-06 14:59:02</t>
  </si>
  <si>
    <t>WEN SIJIA,LI GUANHONG</t>
  </si>
  <si>
    <t>1019.00</t>
  </si>
  <si>
    <t>2021-07-07 10:19:01</t>
  </si>
  <si>
    <t>迪拜河喜来登大酒店</t>
  </si>
  <si>
    <t>ZHANG YIWEN</t>
  </si>
  <si>
    <t>348.00</t>
  </si>
  <si>
    <t>2021-07-11 22:22:59</t>
  </si>
  <si>
    <t>ZOU QINGQIAN</t>
  </si>
  <si>
    <t>297.00</t>
  </si>
  <si>
    <t>2021-07-12 21:43:01</t>
  </si>
  <si>
    <t>LIANG RUILONG,DU DAWEN</t>
  </si>
  <si>
    <t>594.00</t>
  </si>
  <si>
    <t>2021-07-12 22:09:47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</si>
</sst>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14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33" fillId="23" borderId="17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2</v>
      </c>
      <c r="M4" s="7">
        <v>1</v>
      </c>
      <c r="N4" s="7" t="s">
        <v>79</v>
      </c>
      <c r="O4" s="7" t="s">
        <v>79</v>
      </c>
      <c r="P4" s="7" t="s">
        <v>91</v>
      </c>
      <c r="Q4" s="7"/>
      <c r="R4" s="11" t="s">
        <v>101</v>
      </c>
      <c r="S4" s="12" t="s">
        <v>19</v>
      </c>
      <c r="T4" s="7"/>
      <c r="U4" s="11" t="s">
        <v>19</v>
      </c>
      <c r="V4" s="11" t="s">
        <v>101</v>
      </c>
      <c r="W4" s="12" t="s">
        <v>102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105</v>
      </c>
      <c r="B5" s="6" t="s">
        <v>106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98</v>
      </c>
      <c r="H5" s="7" t="s">
        <v>99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79</v>
      </c>
      <c r="O5" s="7" t="s">
        <v>79</v>
      </c>
      <c r="P5" s="7" t="s">
        <v>91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 t="s">
        <v>113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117</v>
      </c>
      <c r="O6" s="7" t="s">
        <v>79</v>
      </c>
      <c r="P6" s="7" t="s">
        <v>91</v>
      </c>
      <c r="Q6" s="7"/>
      <c r="R6" s="11" t="s">
        <v>118</v>
      </c>
      <c r="S6" s="12" t="s">
        <v>19</v>
      </c>
      <c r="T6" s="7"/>
      <c r="U6" s="11" t="s">
        <v>19</v>
      </c>
      <c r="V6" s="11" t="s">
        <v>118</v>
      </c>
      <c r="W6" s="12" t="s">
        <v>119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122</v>
      </c>
      <c r="B7" s="6" t="s">
        <v>123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87</v>
      </c>
      <c r="H7" s="7" t="s">
        <v>88</v>
      </c>
      <c r="I7" s="7" t="s">
        <v>76</v>
      </c>
      <c r="J7" s="7" t="s">
        <v>2</v>
      </c>
      <c r="K7" s="7" t="s">
        <v>124</v>
      </c>
      <c r="L7" s="7">
        <v>2</v>
      </c>
      <c r="M7" s="7">
        <v>2</v>
      </c>
      <c r="N7" s="7" t="s">
        <v>125</v>
      </c>
      <c r="O7" s="7" t="s">
        <v>79</v>
      </c>
      <c r="P7" s="7" t="s">
        <v>126</v>
      </c>
      <c r="Q7" s="7"/>
      <c r="R7" s="11" t="s">
        <v>127</v>
      </c>
      <c r="S7" s="12" t="s">
        <v>19</v>
      </c>
      <c r="T7" s="7"/>
      <c r="U7" s="11" t="s">
        <v>19</v>
      </c>
      <c r="V7" s="11" t="s">
        <v>127</v>
      </c>
      <c r="W7" s="12" t="s">
        <v>128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131</v>
      </c>
      <c r="B8" s="6" t="s">
        <v>132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87</v>
      </c>
      <c r="H8" s="7" t="s">
        <v>88</v>
      </c>
      <c r="I8" s="7" t="s">
        <v>76</v>
      </c>
      <c r="J8" s="7" t="s">
        <v>2</v>
      </c>
      <c r="K8" s="7" t="s">
        <v>133</v>
      </c>
      <c r="L8" s="7">
        <v>1</v>
      </c>
      <c r="M8" s="7">
        <v>2</v>
      </c>
      <c r="N8" s="7" t="s">
        <v>90</v>
      </c>
      <c r="O8" s="7" t="s">
        <v>91</v>
      </c>
      <c r="P8" s="7" t="s">
        <v>134</v>
      </c>
      <c r="Q8" s="7"/>
      <c r="R8" s="11" t="s">
        <v>135</v>
      </c>
      <c r="S8" s="12" t="s">
        <v>19</v>
      </c>
      <c r="T8" s="7"/>
      <c r="U8" s="11" t="s">
        <v>19</v>
      </c>
      <c r="V8" s="11" t="s">
        <v>135</v>
      </c>
      <c r="W8" s="12" t="s">
        <v>136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95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138</v>
      </c>
      <c r="B9" s="6" t="s">
        <v>139</v>
      </c>
      <c r="C9" s="6" t="s">
        <v>71</v>
      </c>
      <c r="D9" s="6" t="s">
        <v>72</v>
      </c>
      <c r="E9" s="6" t="s">
        <v>73</v>
      </c>
      <c r="F9" s="6" t="s">
        <v>72</v>
      </c>
      <c r="G9" s="6" t="s">
        <v>87</v>
      </c>
      <c r="H9" s="7" t="s">
        <v>88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141</v>
      </c>
      <c r="O9" s="7" t="s">
        <v>126</v>
      </c>
      <c r="P9" s="7" t="s">
        <v>134</v>
      </c>
      <c r="Q9" s="7"/>
      <c r="R9" s="11" t="s">
        <v>142</v>
      </c>
      <c r="S9" s="12" t="s">
        <v>19</v>
      </c>
      <c r="T9" s="7"/>
      <c r="U9" s="11" t="s">
        <v>19</v>
      </c>
      <c r="V9" s="11" t="s">
        <v>142</v>
      </c>
      <c r="W9" s="12" t="s">
        <v>143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130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145</v>
      </c>
      <c r="B10" s="6" t="s">
        <v>146</v>
      </c>
      <c r="C10" s="6" t="s">
        <v>71</v>
      </c>
      <c r="D10" s="6" t="s">
        <v>72</v>
      </c>
      <c r="E10" s="6" t="s">
        <v>73</v>
      </c>
      <c r="F10" s="6" t="s">
        <v>72</v>
      </c>
      <c r="G10" s="6" t="s">
        <v>87</v>
      </c>
      <c r="H10" s="7" t="s">
        <v>88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2</v>
      </c>
      <c r="N10" s="7" t="s">
        <v>148</v>
      </c>
      <c r="O10" s="7" t="s">
        <v>126</v>
      </c>
      <c r="P10" s="7" t="s">
        <v>149</v>
      </c>
      <c r="Q10" s="7"/>
      <c r="R10" s="11" t="s">
        <v>150</v>
      </c>
      <c r="S10" s="12" t="s">
        <v>19</v>
      </c>
      <c r="T10" s="7"/>
      <c r="U10" s="11" t="s">
        <v>19</v>
      </c>
      <c r="V10" s="11" t="s">
        <v>150</v>
      </c>
      <c r="W10" s="12" t="s">
        <v>151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154</v>
      </c>
      <c r="B11" s="6" t="s">
        <v>155</v>
      </c>
      <c r="C11" s="6" t="s">
        <v>71</v>
      </c>
      <c r="D11" s="6" t="s">
        <v>72</v>
      </c>
      <c r="E11" s="6" t="s">
        <v>73</v>
      </c>
      <c r="F11" s="6" t="s">
        <v>72</v>
      </c>
      <c r="G11" s="6" t="s">
        <v>87</v>
      </c>
      <c r="H11" s="7" t="s">
        <v>88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2</v>
      </c>
      <c r="N11" s="7" t="s">
        <v>148</v>
      </c>
      <c r="O11" s="7" t="s">
        <v>126</v>
      </c>
      <c r="P11" s="7" t="s">
        <v>149</v>
      </c>
      <c r="Q11" s="7"/>
      <c r="R11" s="11" t="s">
        <v>150</v>
      </c>
      <c r="S11" s="12" t="s">
        <v>19</v>
      </c>
      <c r="T11" s="7"/>
      <c r="U11" s="11" t="s">
        <v>19</v>
      </c>
      <c r="V11" s="11" t="s">
        <v>150</v>
      </c>
      <c r="W11" s="12" t="s">
        <v>151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157</v>
      </c>
      <c r="B12" s="6" t="s">
        <v>158</v>
      </c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5</v>
      </c>
      <c r="N12" s="7" t="s">
        <v>162</v>
      </c>
      <c r="O12" s="7" t="s">
        <v>78</v>
      </c>
      <c r="P12" s="7" t="s">
        <v>149</v>
      </c>
      <c r="Q12" s="7"/>
      <c r="R12" s="11" t="s">
        <v>163</v>
      </c>
      <c r="S12" s="12" t="s">
        <v>19</v>
      </c>
      <c r="T12" s="7"/>
      <c r="U12" s="11" t="s">
        <v>19</v>
      </c>
      <c r="V12" s="11" t="s">
        <v>163</v>
      </c>
      <c r="W12" s="12" t="s">
        <v>164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167</v>
      </c>
      <c r="B13" s="6" t="s">
        <v>168</v>
      </c>
      <c r="C13" s="6" t="s">
        <v>71</v>
      </c>
      <c r="D13" s="6" t="s">
        <v>72</v>
      </c>
      <c r="E13" s="6" t="s">
        <v>73</v>
      </c>
      <c r="F13" s="6" t="s">
        <v>72</v>
      </c>
      <c r="G13" s="6" t="s">
        <v>87</v>
      </c>
      <c r="H13" s="7" t="s">
        <v>88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2</v>
      </c>
      <c r="N13" s="7" t="s">
        <v>141</v>
      </c>
      <c r="O13" s="7" t="s">
        <v>126</v>
      </c>
      <c r="P13" s="7" t="s">
        <v>149</v>
      </c>
      <c r="Q13" s="7"/>
      <c r="R13" s="11" t="s">
        <v>170</v>
      </c>
      <c r="S13" s="12" t="s">
        <v>19</v>
      </c>
      <c r="T13" s="7"/>
      <c r="U13" s="11" t="s">
        <v>19</v>
      </c>
      <c r="V13" s="11" t="s">
        <v>170</v>
      </c>
      <c r="W13" s="12" t="s">
        <v>151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95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172</v>
      </c>
      <c r="B14" s="6" t="s">
        <v>173</v>
      </c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125</v>
      </c>
      <c r="O14" s="7" t="s">
        <v>134</v>
      </c>
      <c r="P14" s="7" t="s">
        <v>149</v>
      </c>
      <c r="Q14" s="7"/>
      <c r="R14" s="11" t="s">
        <v>177</v>
      </c>
      <c r="S14" s="12" t="s">
        <v>19</v>
      </c>
      <c r="T14" s="7"/>
      <c r="U14" s="11" t="s">
        <v>19</v>
      </c>
      <c r="V14" s="11" t="s">
        <v>177</v>
      </c>
      <c r="W14" s="12" t="s">
        <v>102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180</v>
      </c>
      <c r="B15" s="6" t="s">
        <v>181</v>
      </c>
      <c r="C15" s="6" t="s">
        <v>71</v>
      </c>
      <c r="D15" s="6" t="s">
        <v>72</v>
      </c>
      <c r="E15" s="6" t="s">
        <v>73</v>
      </c>
      <c r="F15" s="6" t="s">
        <v>72</v>
      </c>
      <c r="G15" s="6" t="s">
        <v>98</v>
      </c>
      <c r="H15" s="7" t="s">
        <v>99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4</v>
      </c>
      <c r="N15" s="7" t="s">
        <v>183</v>
      </c>
      <c r="O15" s="7" t="s">
        <v>91</v>
      </c>
      <c r="P15" s="7" t="s">
        <v>184</v>
      </c>
      <c r="Q15" s="7"/>
      <c r="R15" s="11" t="s">
        <v>185</v>
      </c>
      <c r="S15" s="12" t="s">
        <v>19</v>
      </c>
      <c r="T15" s="7"/>
      <c r="U15" s="11" t="s">
        <v>19</v>
      </c>
      <c r="V15" s="11" t="s">
        <v>185</v>
      </c>
      <c r="W15" s="12" t="s">
        <v>186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187</v>
      </c>
      <c r="AD15" t="s">
        <v>6</v>
      </c>
      <c r="AE15" t="s">
        <v>111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188</v>
      </c>
      <c r="B16" s="6" t="s">
        <v>189</v>
      </c>
      <c r="C16" s="6" t="s">
        <v>71</v>
      </c>
      <c r="D16" s="6" t="s">
        <v>72</v>
      </c>
      <c r="E16" s="6" t="s">
        <v>73</v>
      </c>
      <c r="F16" s="6" t="s">
        <v>72</v>
      </c>
      <c r="G16" s="6" t="s">
        <v>98</v>
      </c>
      <c r="H16" s="7" t="s">
        <v>99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4</v>
      </c>
      <c r="N16" s="7" t="s">
        <v>183</v>
      </c>
      <c r="O16" s="7" t="s">
        <v>91</v>
      </c>
      <c r="P16" s="7" t="s">
        <v>184</v>
      </c>
      <c r="Q16" s="7"/>
      <c r="R16" s="11" t="s">
        <v>185</v>
      </c>
      <c r="S16" s="12" t="s">
        <v>19</v>
      </c>
      <c r="T16" s="7"/>
      <c r="U16" s="11" t="s">
        <v>19</v>
      </c>
      <c r="V16" s="11" t="s">
        <v>185</v>
      </c>
      <c r="W16" s="12" t="s">
        <v>186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187</v>
      </c>
      <c r="AD16" t="s">
        <v>6</v>
      </c>
      <c r="AE16" t="s">
        <v>111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191</v>
      </c>
      <c r="B17" s="6" t="s">
        <v>192</v>
      </c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114</v>
      </c>
      <c r="H17" s="7" t="s">
        <v>115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194</v>
      </c>
      <c r="O17" s="7" t="s">
        <v>149</v>
      </c>
      <c r="P17" s="7" t="s">
        <v>184</v>
      </c>
      <c r="Q17" s="7"/>
      <c r="R17" s="11" t="s">
        <v>195</v>
      </c>
      <c r="S17" s="12" t="s">
        <v>19</v>
      </c>
      <c r="T17" s="7"/>
      <c r="U17" s="11" t="s">
        <v>19</v>
      </c>
      <c r="V17" s="11" t="s">
        <v>195</v>
      </c>
      <c r="W17" s="12" t="s">
        <v>196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197</v>
      </c>
      <c r="AD17" t="s">
        <v>6</v>
      </c>
      <c r="AE17" t="s">
        <v>121</v>
      </c>
      <c r="AF17" t="s">
        <v>84</v>
      </c>
      <c r="AG17" t="s">
        <v>72</v>
      </c>
      <c r="AH17" t="s">
        <v>19</v>
      </c>
    </row>
    <row r="18" customHeight="1" spans="1:32">
      <c r="A18" s="10" t="s">
        <v>198</v>
      </c>
      <c r="B18" s="10"/>
      <c r="C18" s="10" t="s">
        <v>199</v>
      </c>
      <c r="D18" s="10"/>
      <c r="E18" s="10"/>
      <c r="F18" s="10"/>
      <c r="G18" s="10" t="s">
        <v>199</v>
      </c>
      <c r="H18" s="10" t="s">
        <v>199</v>
      </c>
      <c r="I18" s="10" t="s">
        <v>199</v>
      </c>
      <c r="J18" s="10" t="s">
        <v>199</v>
      </c>
      <c r="K18" s="10" t="s">
        <v>199</v>
      </c>
      <c r="L18" s="10" t="s">
        <v>199</v>
      </c>
      <c r="M18" s="10" t="s">
        <v>199</v>
      </c>
      <c r="N18" s="10" t="s">
        <v>199</v>
      </c>
      <c r="O18" s="10" t="s">
        <v>199</v>
      </c>
      <c r="P18" s="10" t="s">
        <v>199</v>
      </c>
      <c r="Q18" s="10"/>
      <c r="R18" s="13" t="s">
        <v>20</v>
      </c>
      <c r="S18" s="13" t="s">
        <v>19</v>
      </c>
      <c r="T18" s="10" t="s">
        <v>199</v>
      </c>
      <c r="U18" s="13"/>
      <c r="V18" s="13" t="s">
        <v>20</v>
      </c>
      <c r="W18" s="13" t="s">
        <v>21</v>
      </c>
      <c r="X18" s="13"/>
      <c r="Y18" s="13"/>
      <c r="Z18" s="13"/>
      <c r="AA18" s="10"/>
      <c r="AB18" s="13"/>
      <c r="AC18" s="10"/>
      <c r="AD18" s="10" t="s">
        <v>199</v>
      </c>
      <c r="AE18" s="10"/>
      <c r="AF1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200</v>
      </c>
      <c r="B1" s="4" t="s">
        <v>201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202</v>
      </c>
      <c r="H1" s="4" t="s">
        <v>203</v>
      </c>
      <c r="I1" s="4" t="s">
        <v>13</v>
      </c>
      <c r="J1" s="4" t="s">
        <v>17</v>
      </c>
      <c r="K1" s="4" t="s">
        <v>18</v>
      </c>
      <c r="L1" s="9" t="s">
        <v>204</v>
      </c>
      <c r="M1" s="4" t="s">
        <v>205</v>
      </c>
      <c r="N1" s="4" t="s">
        <v>206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207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D31" sqref="D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208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348</v>
      </c>
      <c r="E2" t="str">
        <f>VLOOKUP(A2,HOP!A:L,12,0)</f>
        <v>348.00</v>
      </c>
      <c r="F2" t="str">
        <f>VLOOKUP(A2,HOP!A:C,3,0)</f>
        <v>2193124</v>
      </c>
      <c r="G2">
        <f>D2-E2</f>
        <v>0</v>
      </c>
      <c r="H2" t="str">
        <f>$H$1&amp;F2</f>
        <v>，2193124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79</v>
      </c>
      <c r="C3" s="7" t="s">
        <v>91</v>
      </c>
      <c r="D3" s="3">
        <v>970</v>
      </c>
      <c r="E3" t="str">
        <f>VLOOKUP(A3,HOP!A:L,12,0)</f>
        <v>970.00</v>
      </c>
      <c r="F3" t="str">
        <f>VLOOKUP(A3,HOP!A:C,3,0)</f>
        <v>2184039</v>
      </c>
      <c r="G3">
        <f t="shared" ref="G3:G17" si="0">D3-E3</f>
        <v>0</v>
      </c>
      <c r="H3" t="str">
        <f t="shared" ref="H3:H17" si="1">$H$1&amp;F3</f>
        <v>，2184039</v>
      </c>
      <c r="I3" t="str">
        <f>VLOOKUP(A3,HOP!A:T,20,0)</f>
        <v>直采</v>
      </c>
    </row>
    <row r="4" ht="14.25" customHeight="1" spans="1:9">
      <c r="A4" s="6" t="s">
        <v>96</v>
      </c>
      <c r="B4" s="7" t="s">
        <v>79</v>
      </c>
      <c r="C4" s="7" t="s">
        <v>91</v>
      </c>
      <c r="D4" s="3">
        <v>594</v>
      </c>
      <c r="E4" t="str">
        <f>VLOOKUP(A4,HOP!A:L,12,0)</f>
        <v>594.00</v>
      </c>
      <c r="F4" t="str">
        <f>VLOOKUP(A4,HOP!A:C,3,0)</f>
        <v>2194350</v>
      </c>
      <c r="G4">
        <f t="shared" si="0"/>
        <v>0</v>
      </c>
      <c r="H4" t="str">
        <f t="shared" si="1"/>
        <v>，2194350</v>
      </c>
      <c r="I4" t="str">
        <f>VLOOKUP(A4,HOP!A:T,20,0)</f>
        <v>直采</v>
      </c>
    </row>
    <row r="5" ht="14.25" customHeight="1" spans="1:9">
      <c r="A5" s="6" t="s">
        <v>105</v>
      </c>
      <c r="B5" s="7" t="s">
        <v>79</v>
      </c>
      <c r="C5" s="7" t="s">
        <v>91</v>
      </c>
      <c r="D5" s="3">
        <v>297</v>
      </c>
      <c r="E5" t="str">
        <f>VLOOKUP(A5,HOP!A:L,12,0)</f>
        <v>297.00</v>
      </c>
      <c r="F5" t="str">
        <f>VLOOKUP(A5,HOP!A:C,3,0)</f>
        <v>2194282</v>
      </c>
      <c r="G5">
        <f t="shared" si="0"/>
        <v>0</v>
      </c>
      <c r="H5" t="str">
        <f t="shared" si="1"/>
        <v>，2194282</v>
      </c>
      <c r="I5" t="str">
        <f>VLOOKUP(A5,HOP!A:T,20,0)</f>
        <v>直采</v>
      </c>
    </row>
    <row r="6" ht="14.25" customHeight="1" spans="1:9">
      <c r="A6" s="6" t="s">
        <v>112</v>
      </c>
      <c r="B6" s="7" t="s">
        <v>79</v>
      </c>
      <c r="C6" s="7" t="s">
        <v>91</v>
      </c>
      <c r="D6" s="3">
        <v>964</v>
      </c>
      <c r="E6" t="str">
        <f>VLOOKUP(A6,HOP!A:L,12,0)</f>
        <v>964.00</v>
      </c>
      <c r="F6" t="str">
        <f>VLOOKUP(A6,HOP!A:C,3,0)</f>
        <v>2178306</v>
      </c>
      <c r="G6">
        <f t="shared" si="0"/>
        <v>0</v>
      </c>
      <c r="H6" t="str">
        <f t="shared" si="1"/>
        <v>，2178306</v>
      </c>
      <c r="I6" t="str">
        <f>VLOOKUP(A6,HOP!A:T,20,0)</f>
        <v>直连</v>
      </c>
    </row>
    <row r="7" ht="14.25" customHeight="1" spans="1:9">
      <c r="A7" s="6" t="s">
        <v>122</v>
      </c>
      <c r="B7" s="7" t="s">
        <v>79</v>
      </c>
      <c r="C7" s="7" t="s">
        <v>126</v>
      </c>
      <c r="D7" s="3">
        <v>2872</v>
      </c>
      <c r="E7" t="str">
        <f>VLOOKUP(A7,HOP!A:L,12,0)</f>
        <v>2872.00</v>
      </c>
      <c r="F7" t="str">
        <f>VLOOKUP(A7,HOP!A:C,3,0)</f>
        <v>2182338</v>
      </c>
      <c r="G7">
        <f t="shared" si="0"/>
        <v>0</v>
      </c>
      <c r="H7" t="str">
        <f t="shared" si="1"/>
        <v>，2182338</v>
      </c>
      <c r="I7" t="str">
        <f>VLOOKUP(A7,HOP!A:T,20,0)</f>
        <v>直采</v>
      </c>
    </row>
    <row r="8" ht="14.25" customHeight="1" spans="1:9">
      <c r="A8" s="6" t="s">
        <v>131</v>
      </c>
      <c r="B8" s="7" t="s">
        <v>91</v>
      </c>
      <c r="C8" s="7" t="s">
        <v>134</v>
      </c>
      <c r="D8" s="3">
        <v>1516</v>
      </c>
      <c r="E8" t="str">
        <f>VLOOKUP(A8,HOP!A:L,12,0)</f>
        <v>1516.00</v>
      </c>
      <c r="F8" t="str">
        <f>VLOOKUP(A8,HOP!A:C,3,0)</f>
        <v>2184151</v>
      </c>
      <c r="G8">
        <f t="shared" si="0"/>
        <v>0</v>
      </c>
      <c r="H8" t="str">
        <f t="shared" si="1"/>
        <v>，2184151</v>
      </c>
      <c r="I8" t="str">
        <f>VLOOKUP(A8,HOP!A:T,20,0)</f>
        <v>直采</v>
      </c>
    </row>
    <row r="9" ht="14.25" customHeight="1" spans="1:9">
      <c r="A9" s="6" t="s">
        <v>138</v>
      </c>
      <c r="B9" s="7" t="s">
        <v>126</v>
      </c>
      <c r="C9" s="7" t="s">
        <v>134</v>
      </c>
      <c r="D9" s="3">
        <v>768</v>
      </c>
      <c r="E9" t="str">
        <f>VLOOKUP(A9,HOP!A:L,12,0)</f>
        <v>768.00</v>
      </c>
      <c r="F9" t="str">
        <f>VLOOKUP(A9,HOP!A:C,3,0)</f>
        <v>2185154</v>
      </c>
      <c r="G9">
        <f t="shared" si="0"/>
        <v>0</v>
      </c>
      <c r="H9" t="str">
        <f t="shared" si="1"/>
        <v>，2185154</v>
      </c>
      <c r="I9" t="str">
        <f>VLOOKUP(A9,HOP!A:T,20,0)</f>
        <v>直采</v>
      </c>
    </row>
    <row r="10" ht="14.25" customHeight="1" spans="1:9">
      <c r="A10" s="6" t="s">
        <v>145</v>
      </c>
      <c r="B10" s="7" t="s">
        <v>126</v>
      </c>
      <c r="C10" s="7" t="s">
        <v>149</v>
      </c>
      <c r="D10" s="3">
        <v>1988</v>
      </c>
      <c r="E10" t="str">
        <f>VLOOKUP(A10,HOP!A:L,12,0)</f>
        <v>1988.00</v>
      </c>
      <c r="F10" t="str">
        <f>VLOOKUP(A10,HOP!A:C,3,0)</f>
        <v>2092513</v>
      </c>
      <c r="G10">
        <f t="shared" si="0"/>
        <v>0</v>
      </c>
      <c r="H10" t="str">
        <f t="shared" si="1"/>
        <v>，2092513</v>
      </c>
      <c r="I10" t="str">
        <f>VLOOKUP(A10,HOP!A:T,20,0)</f>
        <v>直连</v>
      </c>
    </row>
    <row r="11" ht="14.25" customHeight="1" spans="1:9">
      <c r="A11" s="6" t="s">
        <v>154</v>
      </c>
      <c r="B11" s="7" t="s">
        <v>126</v>
      </c>
      <c r="C11" s="7" t="s">
        <v>149</v>
      </c>
      <c r="D11" s="3">
        <v>1988</v>
      </c>
      <c r="E11" t="str">
        <f>VLOOKUP(A11,HOP!A:L,12,0)</f>
        <v>1988.00</v>
      </c>
      <c r="F11" t="str">
        <f>VLOOKUP(A11,HOP!A:C,3,0)</f>
        <v>2092517</v>
      </c>
      <c r="G11">
        <f t="shared" si="0"/>
        <v>0</v>
      </c>
      <c r="H11" t="str">
        <f t="shared" si="1"/>
        <v>，2092517</v>
      </c>
      <c r="I11" t="str">
        <f>VLOOKUP(A11,HOP!A:T,20,0)</f>
        <v>直连</v>
      </c>
    </row>
    <row r="12" ht="14.25" customHeight="1" spans="1:9">
      <c r="A12" s="6" t="s">
        <v>157</v>
      </c>
      <c r="B12" s="7" t="s">
        <v>78</v>
      </c>
      <c r="C12" s="7" t="s">
        <v>149</v>
      </c>
      <c r="D12" s="3">
        <v>4145</v>
      </c>
      <c r="E12" t="str">
        <f>VLOOKUP(A12,HOP!A:L,12,0)</f>
        <v>4145.00</v>
      </c>
      <c r="F12" t="str">
        <f>VLOOKUP(A12,HOP!A:C,3,0)</f>
        <v>2181139</v>
      </c>
      <c r="G12">
        <f t="shared" si="0"/>
        <v>0</v>
      </c>
      <c r="H12" t="str">
        <f t="shared" si="1"/>
        <v>，2181139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126</v>
      </c>
      <c r="C13" s="7" t="s">
        <v>149</v>
      </c>
      <c r="D13" s="3">
        <v>1648</v>
      </c>
      <c r="E13" t="str">
        <f>VLOOKUP(A13,HOP!A:L,12,0)</f>
        <v>1648.00</v>
      </c>
      <c r="F13" t="str">
        <f>VLOOKUP(A13,HOP!A:C,3,0)</f>
        <v>2185315</v>
      </c>
      <c r="G13">
        <f t="shared" si="0"/>
        <v>0</v>
      </c>
      <c r="H13" t="str">
        <f t="shared" si="1"/>
        <v>，2185315</v>
      </c>
      <c r="I13" t="str">
        <f>VLOOKUP(A13,HOP!A:T,20,0)</f>
        <v>直采</v>
      </c>
    </row>
    <row r="14" ht="14.25" customHeight="1" spans="1:9">
      <c r="A14" s="6" t="s">
        <v>172</v>
      </c>
      <c r="B14" s="7" t="s">
        <v>134</v>
      </c>
      <c r="C14" s="7" t="s">
        <v>149</v>
      </c>
      <c r="D14" s="3">
        <v>857</v>
      </c>
      <c r="E14" t="str">
        <f>VLOOKUP(A14,HOP!A:L,12,0)</f>
        <v>857.00</v>
      </c>
      <c r="F14" t="str">
        <f>VLOOKUP(A14,HOP!A:C,3,0)</f>
        <v>2181774</v>
      </c>
      <c r="G14">
        <f t="shared" si="0"/>
        <v>0</v>
      </c>
      <c r="H14" t="str">
        <f t="shared" si="1"/>
        <v>，2181774</v>
      </c>
      <c r="I14" t="str">
        <f>VLOOKUP(A14,HOP!A:T,20,0)</f>
        <v>直连</v>
      </c>
    </row>
    <row r="15" ht="14.25" customHeight="1" spans="1:9">
      <c r="A15" s="6" t="s">
        <v>180</v>
      </c>
      <c r="B15" s="7" t="s">
        <v>91</v>
      </c>
      <c r="C15" s="7" t="s">
        <v>184</v>
      </c>
      <c r="D15" s="3">
        <v>2473</v>
      </c>
      <c r="E15" t="str">
        <f>VLOOKUP(A15,HOP!A:L,12,0)</f>
        <v>2473.00</v>
      </c>
      <c r="F15" t="str">
        <f>VLOOKUP(A15,HOP!A:C,3,0)</f>
        <v>2179520</v>
      </c>
      <c r="G15">
        <f t="shared" si="0"/>
        <v>0</v>
      </c>
      <c r="H15" t="str">
        <f t="shared" si="1"/>
        <v>，2179520</v>
      </c>
      <c r="I15" t="str">
        <f>VLOOKUP(A15,HOP!A:T,20,0)</f>
        <v>直采</v>
      </c>
    </row>
    <row r="16" ht="14.25" customHeight="1" spans="1:9">
      <c r="A16" s="6" t="s">
        <v>188</v>
      </c>
      <c r="B16" s="7" t="s">
        <v>91</v>
      </c>
      <c r="C16" s="7" t="s">
        <v>184</v>
      </c>
      <c r="D16" s="3">
        <v>2473</v>
      </c>
      <c r="E16" t="str">
        <f>VLOOKUP(A16,HOP!A:L,12,0)</f>
        <v>2473.00</v>
      </c>
      <c r="F16" t="str">
        <f>VLOOKUP(A16,HOP!A:C,3,0)</f>
        <v>2179518</v>
      </c>
      <c r="G16">
        <f t="shared" si="0"/>
        <v>0</v>
      </c>
      <c r="H16" t="str">
        <f t="shared" si="1"/>
        <v>，2179518</v>
      </c>
      <c r="I16" t="str">
        <f>VLOOKUP(A16,HOP!A:T,20,0)</f>
        <v>直采</v>
      </c>
    </row>
    <row r="17" ht="14.25" customHeight="1" spans="1:9">
      <c r="A17" s="6" t="s">
        <v>191</v>
      </c>
      <c r="B17" s="7" t="s">
        <v>149</v>
      </c>
      <c r="C17" s="7" t="s">
        <v>184</v>
      </c>
      <c r="D17" s="3">
        <v>1019</v>
      </c>
      <c r="E17" t="str">
        <f>VLOOKUP(A17,HOP!A:L,12,0)</f>
        <v>1019.00</v>
      </c>
      <c r="F17" t="str">
        <f>VLOOKUP(A17,HOP!A:C,3,0)</f>
        <v>2186269</v>
      </c>
      <c r="G17">
        <f t="shared" si="0"/>
        <v>0</v>
      </c>
      <c r="H17" t="str">
        <f t="shared" si="1"/>
        <v>，2186269</v>
      </c>
      <c r="I17" t="str">
        <f>VLOOKUP(A17,HOP!A:T,20,0)</f>
        <v>直连</v>
      </c>
    </row>
    <row r="19" spans="4:4">
      <c r="D19" s="3">
        <f>SUM(D2:D18)</f>
        <v>24920</v>
      </c>
    </row>
    <row r="20" ht="14.25" spans="4:4">
      <c r="D20" s="8" t="s">
        <v>22</v>
      </c>
    </row>
    <row r="23" spans="1:3">
      <c r="A23" t="s">
        <v>209</v>
      </c>
      <c r="C23">
        <v>13611</v>
      </c>
    </row>
    <row r="24" spans="1:3">
      <c r="A24" t="s">
        <v>210</v>
      </c>
      <c r="C24">
        <v>11309</v>
      </c>
    </row>
    <row r="25" spans="1:3">
      <c r="A25" s="5" t="s">
        <v>211</v>
      </c>
      <c r="C25">
        <f>SUM(C23:C24)</f>
        <v>24920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212</v>
      </c>
      <c r="B1" s="2" t="s">
        <v>213</v>
      </c>
      <c r="C1" s="2" t="s">
        <v>214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215</v>
      </c>
      <c r="I1" s="2" t="s">
        <v>216</v>
      </c>
      <c r="J1" s="2" t="s">
        <v>217</v>
      </c>
      <c r="K1" s="2" t="s">
        <v>218</v>
      </c>
      <c r="L1" s="2" t="s">
        <v>219</v>
      </c>
      <c r="M1" s="2" t="s">
        <v>220</v>
      </c>
      <c r="N1" s="2" t="s">
        <v>221</v>
      </c>
      <c r="O1" s="2" t="s">
        <v>222</v>
      </c>
      <c r="P1" s="2" t="s">
        <v>223</v>
      </c>
      <c r="Q1" s="2" t="s">
        <v>224</v>
      </c>
      <c r="R1" s="2" t="s">
        <v>225</v>
      </c>
      <c r="S1" s="2" t="s">
        <v>226</v>
      </c>
      <c r="T1" s="2" t="s">
        <v>227</v>
      </c>
    </row>
    <row r="2" s="1" customFormat="1" spans="1:20">
      <c r="A2" s="1" t="s">
        <v>145</v>
      </c>
      <c r="B2" s="1" t="s">
        <v>148</v>
      </c>
      <c r="C2" s="1" t="s">
        <v>146</v>
      </c>
      <c r="D2" s="1" t="s">
        <v>88</v>
      </c>
      <c r="E2" s="1" t="s">
        <v>228</v>
      </c>
      <c r="F2" s="1" t="s">
        <v>126</v>
      </c>
      <c r="G2" s="1" t="s">
        <v>149</v>
      </c>
      <c r="H2" s="1" t="s">
        <v>229</v>
      </c>
      <c r="I2" s="1" t="s">
        <v>230</v>
      </c>
      <c r="J2" s="1" t="s">
        <v>231</v>
      </c>
      <c r="K2" s="1" t="s">
        <v>230</v>
      </c>
      <c r="L2" s="1" t="s">
        <v>230</v>
      </c>
      <c r="M2" s="1" t="s">
        <v>232</v>
      </c>
      <c r="N2" s="1" t="s">
        <v>232</v>
      </c>
      <c r="O2" s="1" t="s">
        <v>233</v>
      </c>
      <c r="P2" s="1" t="s">
        <v>234</v>
      </c>
      <c r="Q2" s="1" t="s">
        <v>235</v>
      </c>
      <c r="R2" s="1" t="s">
        <v>72</v>
      </c>
      <c r="S2" s="1" t="s">
        <v>236</v>
      </c>
      <c r="T2" s="1" t="s">
        <v>237</v>
      </c>
    </row>
    <row r="3" s="1" customFormat="1" spans="1:20">
      <c r="A3" s="1" t="s">
        <v>154</v>
      </c>
      <c r="B3" s="1" t="s">
        <v>148</v>
      </c>
      <c r="C3" s="1" t="s">
        <v>155</v>
      </c>
      <c r="D3" s="1" t="s">
        <v>88</v>
      </c>
      <c r="E3" s="1" t="s">
        <v>238</v>
      </c>
      <c r="F3" s="1" t="s">
        <v>126</v>
      </c>
      <c r="G3" s="1" t="s">
        <v>149</v>
      </c>
      <c r="H3" s="1" t="s">
        <v>229</v>
      </c>
      <c r="I3" s="1" t="s">
        <v>230</v>
      </c>
      <c r="J3" s="1" t="s">
        <v>231</v>
      </c>
      <c r="K3" s="1" t="s">
        <v>230</v>
      </c>
      <c r="L3" s="1" t="s">
        <v>230</v>
      </c>
      <c r="M3" s="1" t="s">
        <v>232</v>
      </c>
      <c r="N3" s="1" t="s">
        <v>232</v>
      </c>
      <c r="O3" s="1" t="s">
        <v>233</v>
      </c>
      <c r="P3" s="1" t="s">
        <v>234</v>
      </c>
      <c r="Q3" s="1" t="s">
        <v>239</v>
      </c>
      <c r="R3" s="1" t="s">
        <v>72</v>
      </c>
      <c r="S3" s="1" t="s">
        <v>236</v>
      </c>
      <c r="T3" s="1" t="s">
        <v>237</v>
      </c>
    </row>
    <row r="4" s="1" customFormat="1" spans="1:20">
      <c r="A4" s="1" t="s">
        <v>112</v>
      </c>
      <c r="B4" s="1" t="s">
        <v>117</v>
      </c>
      <c r="C4" s="1" t="s">
        <v>113</v>
      </c>
      <c r="D4" s="1" t="s">
        <v>115</v>
      </c>
      <c r="E4" s="1" t="s">
        <v>240</v>
      </c>
      <c r="F4" s="1" t="s">
        <v>79</v>
      </c>
      <c r="G4" s="1" t="s">
        <v>91</v>
      </c>
      <c r="H4" s="1" t="s">
        <v>229</v>
      </c>
      <c r="I4" s="1" t="s">
        <v>241</v>
      </c>
      <c r="J4" s="1" t="s">
        <v>231</v>
      </c>
      <c r="K4" s="1" t="s">
        <v>241</v>
      </c>
      <c r="L4" s="1" t="s">
        <v>241</v>
      </c>
      <c r="M4" s="1" t="s">
        <v>232</v>
      </c>
      <c r="N4" s="1" t="s">
        <v>232</v>
      </c>
      <c r="O4" s="1" t="s">
        <v>233</v>
      </c>
      <c r="P4" s="1" t="s">
        <v>234</v>
      </c>
      <c r="Q4" s="1" t="s">
        <v>242</v>
      </c>
      <c r="R4" s="1" t="s">
        <v>72</v>
      </c>
      <c r="S4" s="1" t="s">
        <v>236</v>
      </c>
      <c r="T4" s="1" t="s">
        <v>237</v>
      </c>
    </row>
    <row r="5" s="1" customFormat="1" spans="1:20">
      <c r="A5" s="1" t="s">
        <v>188</v>
      </c>
      <c r="B5" s="1" t="s">
        <v>183</v>
      </c>
      <c r="C5" s="1" t="s">
        <v>189</v>
      </c>
      <c r="D5" s="1" t="s">
        <v>99</v>
      </c>
      <c r="E5" s="1" t="s">
        <v>243</v>
      </c>
      <c r="F5" s="1" t="s">
        <v>91</v>
      </c>
      <c r="G5" s="1" t="s">
        <v>184</v>
      </c>
      <c r="H5" s="1" t="s">
        <v>229</v>
      </c>
      <c r="I5" s="1" t="s">
        <v>244</v>
      </c>
      <c r="J5" s="1" t="s">
        <v>231</v>
      </c>
      <c r="K5" s="1" t="s">
        <v>244</v>
      </c>
      <c r="L5" s="1" t="s">
        <v>244</v>
      </c>
      <c r="M5" s="1" t="s">
        <v>232</v>
      </c>
      <c r="N5" s="1" t="s">
        <v>232</v>
      </c>
      <c r="O5" s="1" t="s">
        <v>233</v>
      </c>
      <c r="P5" s="1" t="s">
        <v>234</v>
      </c>
      <c r="Q5" s="1" t="s">
        <v>245</v>
      </c>
      <c r="R5" s="1" t="s">
        <v>72</v>
      </c>
      <c r="S5" s="1" t="s">
        <v>236</v>
      </c>
      <c r="T5" s="1" t="s">
        <v>246</v>
      </c>
    </row>
    <row r="6" s="1" customFormat="1" spans="1:20">
      <c r="A6" s="1" t="s">
        <v>180</v>
      </c>
      <c r="B6" s="1" t="s">
        <v>183</v>
      </c>
      <c r="C6" s="1" t="s">
        <v>181</v>
      </c>
      <c r="D6" s="1" t="s">
        <v>99</v>
      </c>
      <c r="E6" s="1" t="s">
        <v>247</v>
      </c>
      <c r="F6" s="1" t="s">
        <v>91</v>
      </c>
      <c r="G6" s="1" t="s">
        <v>184</v>
      </c>
      <c r="H6" s="1" t="s">
        <v>229</v>
      </c>
      <c r="I6" s="1" t="s">
        <v>244</v>
      </c>
      <c r="J6" s="1" t="s">
        <v>231</v>
      </c>
      <c r="K6" s="1" t="s">
        <v>244</v>
      </c>
      <c r="L6" s="1" t="s">
        <v>244</v>
      </c>
      <c r="M6" s="1" t="s">
        <v>232</v>
      </c>
      <c r="N6" s="1" t="s">
        <v>232</v>
      </c>
      <c r="O6" s="1" t="s">
        <v>233</v>
      </c>
      <c r="P6" s="1" t="s">
        <v>234</v>
      </c>
      <c r="Q6" s="1" t="s">
        <v>248</v>
      </c>
      <c r="R6" s="1" t="s">
        <v>72</v>
      </c>
      <c r="S6" s="1" t="s">
        <v>236</v>
      </c>
      <c r="T6" s="1" t="s">
        <v>246</v>
      </c>
    </row>
    <row r="7" s="1" customFormat="1" spans="1:20">
      <c r="A7" s="1" t="s">
        <v>157</v>
      </c>
      <c r="B7" s="1" t="s">
        <v>162</v>
      </c>
      <c r="C7" s="1" t="s">
        <v>158</v>
      </c>
      <c r="D7" s="1" t="s">
        <v>160</v>
      </c>
      <c r="E7" s="1" t="s">
        <v>249</v>
      </c>
      <c r="F7" s="1" t="s">
        <v>78</v>
      </c>
      <c r="G7" s="1" t="s">
        <v>149</v>
      </c>
      <c r="H7" s="1" t="s">
        <v>229</v>
      </c>
      <c r="I7" s="1" t="s">
        <v>250</v>
      </c>
      <c r="J7" s="1" t="s">
        <v>231</v>
      </c>
      <c r="K7" s="1" t="s">
        <v>250</v>
      </c>
      <c r="L7" s="1" t="s">
        <v>250</v>
      </c>
      <c r="M7" s="1" t="s">
        <v>232</v>
      </c>
      <c r="N7" s="1" t="s">
        <v>232</v>
      </c>
      <c r="O7" s="1" t="s">
        <v>233</v>
      </c>
      <c r="P7" s="1" t="s">
        <v>234</v>
      </c>
      <c r="Q7" s="1" t="s">
        <v>251</v>
      </c>
      <c r="R7" s="1" t="s">
        <v>72</v>
      </c>
      <c r="S7" s="1" t="s">
        <v>236</v>
      </c>
      <c r="T7" s="1" t="s">
        <v>237</v>
      </c>
    </row>
    <row r="8" s="1" customFormat="1" spans="1:20">
      <c r="A8" s="1" t="s">
        <v>172</v>
      </c>
      <c r="B8" s="1" t="s">
        <v>125</v>
      </c>
      <c r="C8" s="1" t="s">
        <v>173</v>
      </c>
      <c r="D8" s="1" t="s">
        <v>175</v>
      </c>
      <c r="E8" s="1" t="s">
        <v>252</v>
      </c>
      <c r="F8" s="1" t="s">
        <v>134</v>
      </c>
      <c r="G8" s="1" t="s">
        <v>149</v>
      </c>
      <c r="H8" s="1" t="s">
        <v>229</v>
      </c>
      <c r="I8" s="1" t="s">
        <v>253</v>
      </c>
      <c r="J8" s="1" t="s">
        <v>231</v>
      </c>
      <c r="K8" s="1" t="s">
        <v>253</v>
      </c>
      <c r="L8" s="1" t="s">
        <v>253</v>
      </c>
      <c r="M8" s="1" t="s">
        <v>232</v>
      </c>
      <c r="N8" s="1" t="s">
        <v>232</v>
      </c>
      <c r="O8" s="1" t="s">
        <v>233</v>
      </c>
      <c r="P8" s="1" t="s">
        <v>234</v>
      </c>
      <c r="Q8" s="1" t="s">
        <v>254</v>
      </c>
      <c r="R8" s="1" t="s">
        <v>72</v>
      </c>
      <c r="S8" s="1" t="s">
        <v>236</v>
      </c>
      <c r="T8" s="1" t="s">
        <v>237</v>
      </c>
    </row>
    <row r="9" s="1" customFormat="1" spans="1:20">
      <c r="A9" s="1" t="s">
        <v>122</v>
      </c>
      <c r="B9" s="1" t="s">
        <v>125</v>
      </c>
      <c r="C9" s="1" t="s">
        <v>123</v>
      </c>
      <c r="D9" s="1" t="s">
        <v>88</v>
      </c>
      <c r="E9" s="1" t="s">
        <v>255</v>
      </c>
      <c r="F9" s="1" t="s">
        <v>79</v>
      </c>
      <c r="G9" s="1" t="s">
        <v>126</v>
      </c>
      <c r="H9" s="1" t="s">
        <v>229</v>
      </c>
      <c r="I9" s="1" t="s">
        <v>256</v>
      </c>
      <c r="J9" s="1" t="s">
        <v>231</v>
      </c>
      <c r="K9" s="1" t="s">
        <v>256</v>
      </c>
      <c r="L9" s="1" t="s">
        <v>256</v>
      </c>
      <c r="M9" s="1" t="s">
        <v>232</v>
      </c>
      <c r="N9" s="1" t="s">
        <v>232</v>
      </c>
      <c r="O9" s="1" t="s">
        <v>233</v>
      </c>
      <c r="P9" s="1" t="s">
        <v>234</v>
      </c>
      <c r="Q9" s="1" t="s">
        <v>257</v>
      </c>
      <c r="R9" s="1" t="s">
        <v>72</v>
      </c>
      <c r="S9" s="1" t="s">
        <v>236</v>
      </c>
      <c r="T9" s="1" t="s">
        <v>246</v>
      </c>
    </row>
    <row r="10" s="1" customFormat="1" spans="1:20">
      <c r="A10" s="1" t="s">
        <v>85</v>
      </c>
      <c r="B10" s="1" t="s">
        <v>90</v>
      </c>
      <c r="C10" s="1" t="s">
        <v>86</v>
      </c>
      <c r="D10" s="1" t="s">
        <v>88</v>
      </c>
      <c r="E10" s="1" t="s">
        <v>258</v>
      </c>
      <c r="F10" s="1" t="s">
        <v>79</v>
      </c>
      <c r="G10" s="1" t="s">
        <v>91</v>
      </c>
      <c r="H10" s="1" t="s">
        <v>229</v>
      </c>
      <c r="I10" s="1" t="s">
        <v>259</v>
      </c>
      <c r="J10" s="1" t="s">
        <v>231</v>
      </c>
      <c r="K10" s="1" t="s">
        <v>259</v>
      </c>
      <c r="L10" s="1" t="s">
        <v>259</v>
      </c>
      <c r="M10" s="1" t="s">
        <v>232</v>
      </c>
      <c r="N10" s="1" t="s">
        <v>232</v>
      </c>
      <c r="O10" s="1" t="s">
        <v>233</v>
      </c>
      <c r="P10" s="1" t="s">
        <v>234</v>
      </c>
      <c r="Q10" s="1" t="s">
        <v>260</v>
      </c>
      <c r="R10" s="1" t="s">
        <v>72</v>
      </c>
      <c r="S10" s="1" t="s">
        <v>236</v>
      </c>
      <c r="T10" s="1" t="s">
        <v>246</v>
      </c>
    </row>
    <row r="11" s="1" customFormat="1" spans="1:20">
      <c r="A11" s="1" t="s">
        <v>131</v>
      </c>
      <c r="B11" s="1" t="s">
        <v>90</v>
      </c>
      <c r="C11" s="1" t="s">
        <v>132</v>
      </c>
      <c r="D11" s="1" t="s">
        <v>88</v>
      </c>
      <c r="E11" s="1" t="s">
        <v>261</v>
      </c>
      <c r="F11" s="1" t="s">
        <v>91</v>
      </c>
      <c r="G11" s="1" t="s">
        <v>134</v>
      </c>
      <c r="H11" s="1" t="s">
        <v>229</v>
      </c>
      <c r="I11" s="1" t="s">
        <v>262</v>
      </c>
      <c r="J11" s="1" t="s">
        <v>231</v>
      </c>
      <c r="K11" s="1" t="s">
        <v>262</v>
      </c>
      <c r="L11" s="1" t="s">
        <v>262</v>
      </c>
      <c r="M11" s="1" t="s">
        <v>232</v>
      </c>
      <c r="N11" s="1" t="s">
        <v>232</v>
      </c>
      <c r="O11" s="1" t="s">
        <v>233</v>
      </c>
      <c r="P11" s="1" t="s">
        <v>234</v>
      </c>
      <c r="Q11" s="1" t="s">
        <v>263</v>
      </c>
      <c r="R11" s="1" t="s">
        <v>72</v>
      </c>
      <c r="S11" s="1" t="s">
        <v>236</v>
      </c>
      <c r="T11" s="1" t="s">
        <v>246</v>
      </c>
    </row>
    <row r="12" s="1" customFormat="1" spans="1:20">
      <c r="A12" s="1" t="s">
        <v>138</v>
      </c>
      <c r="B12" s="1" t="s">
        <v>141</v>
      </c>
      <c r="C12" s="1" t="s">
        <v>139</v>
      </c>
      <c r="D12" s="1" t="s">
        <v>88</v>
      </c>
      <c r="E12" s="1" t="s">
        <v>264</v>
      </c>
      <c r="F12" s="1" t="s">
        <v>126</v>
      </c>
      <c r="G12" s="1" t="s">
        <v>134</v>
      </c>
      <c r="H12" s="1" t="s">
        <v>229</v>
      </c>
      <c r="I12" s="1" t="s">
        <v>265</v>
      </c>
      <c r="J12" s="1" t="s">
        <v>231</v>
      </c>
      <c r="K12" s="1" t="s">
        <v>265</v>
      </c>
      <c r="L12" s="1" t="s">
        <v>265</v>
      </c>
      <c r="M12" s="1" t="s">
        <v>232</v>
      </c>
      <c r="N12" s="1" t="s">
        <v>232</v>
      </c>
      <c r="O12" s="1" t="s">
        <v>233</v>
      </c>
      <c r="P12" s="1" t="s">
        <v>234</v>
      </c>
      <c r="Q12" s="1" t="s">
        <v>266</v>
      </c>
      <c r="R12" s="1" t="s">
        <v>72</v>
      </c>
      <c r="S12" s="1" t="s">
        <v>236</v>
      </c>
      <c r="T12" s="1" t="s">
        <v>246</v>
      </c>
    </row>
    <row r="13" s="1" customFormat="1" spans="1:20">
      <c r="A13" s="1" t="s">
        <v>167</v>
      </c>
      <c r="B13" s="1" t="s">
        <v>141</v>
      </c>
      <c r="C13" s="1" t="s">
        <v>168</v>
      </c>
      <c r="D13" s="1" t="s">
        <v>88</v>
      </c>
      <c r="E13" s="1" t="s">
        <v>267</v>
      </c>
      <c r="F13" s="1" t="s">
        <v>126</v>
      </c>
      <c r="G13" s="1" t="s">
        <v>149</v>
      </c>
      <c r="H13" s="1" t="s">
        <v>229</v>
      </c>
      <c r="I13" s="1" t="s">
        <v>268</v>
      </c>
      <c r="J13" s="1" t="s">
        <v>231</v>
      </c>
      <c r="K13" s="1" t="s">
        <v>268</v>
      </c>
      <c r="L13" s="1" t="s">
        <v>268</v>
      </c>
      <c r="M13" s="1" t="s">
        <v>232</v>
      </c>
      <c r="N13" s="1" t="s">
        <v>232</v>
      </c>
      <c r="O13" s="1" t="s">
        <v>233</v>
      </c>
      <c r="P13" s="1" t="s">
        <v>234</v>
      </c>
      <c r="Q13" s="1" t="s">
        <v>269</v>
      </c>
      <c r="R13" s="1" t="s">
        <v>72</v>
      </c>
      <c r="S13" s="1" t="s">
        <v>236</v>
      </c>
      <c r="T13" s="1" t="s">
        <v>246</v>
      </c>
    </row>
    <row r="14" s="1" customFormat="1" spans="1:20">
      <c r="A14" s="1" t="s">
        <v>191</v>
      </c>
      <c r="B14" s="1" t="s">
        <v>194</v>
      </c>
      <c r="C14" s="1" t="s">
        <v>192</v>
      </c>
      <c r="D14" s="1" t="s">
        <v>115</v>
      </c>
      <c r="E14" s="1" t="s">
        <v>270</v>
      </c>
      <c r="F14" s="1" t="s">
        <v>149</v>
      </c>
      <c r="G14" s="1" t="s">
        <v>184</v>
      </c>
      <c r="H14" s="1" t="s">
        <v>229</v>
      </c>
      <c r="I14" s="1" t="s">
        <v>271</v>
      </c>
      <c r="J14" s="1" t="s">
        <v>231</v>
      </c>
      <c r="K14" s="1" t="s">
        <v>271</v>
      </c>
      <c r="L14" s="1" t="s">
        <v>271</v>
      </c>
      <c r="M14" s="1" t="s">
        <v>232</v>
      </c>
      <c r="N14" s="1" t="s">
        <v>232</v>
      </c>
      <c r="O14" s="1" t="s">
        <v>233</v>
      </c>
      <c r="P14" s="1" t="s">
        <v>234</v>
      </c>
      <c r="Q14" s="1" t="s">
        <v>272</v>
      </c>
      <c r="R14" s="1" t="s">
        <v>72</v>
      </c>
      <c r="S14" s="1" t="s">
        <v>236</v>
      </c>
      <c r="T14" s="1" t="s">
        <v>237</v>
      </c>
    </row>
    <row r="15" s="1" customFormat="1" spans="1:20">
      <c r="A15" s="1" t="s">
        <v>69</v>
      </c>
      <c r="B15" s="1" t="s">
        <v>78</v>
      </c>
      <c r="C15" s="1" t="s">
        <v>70</v>
      </c>
      <c r="D15" s="1" t="s">
        <v>273</v>
      </c>
      <c r="E15" s="1" t="s">
        <v>274</v>
      </c>
      <c r="F15" s="1" t="s">
        <v>78</v>
      </c>
      <c r="G15" s="1" t="s">
        <v>79</v>
      </c>
      <c r="H15" s="1" t="s">
        <v>229</v>
      </c>
      <c r="I15" s="1" t="s">
        <v>275</v>
      </c>
      <c r="J15" s="1" t="s">
        <v>231</v>
      </c>
      <c r="K15" s="1" t="s">
        <v>275</v>
      </c>
      <c r="L15" s="1" t="s">
        <v>275</v>
      </c>
      <c r="M15" s="1" t="s">
        <v>232</v>
      </c>
      <c r="N15" s="1" t="s">
        <v>232</v>
      </c>
      <c r="O15" s="1" t="s">
        <v>233</v>
      </c>
      <c r="P15" s="1" t="s">
        <v>234</v>
      </c>
      <c r="Q15" s="1" t="s">
        <v>276</v>
      </c>
      <c r="R15" s="1" t="s">
        <v>72</v>
      </c>
      <c r="S15" s="1" t="s">
        <v>236</v>
      </c>
      <c r="T15" s="1" t="s">
        <v>237</v>
      </c>
    </row>
    <row r="16" s="1" customFormat="1" spans="1:20">
      <c r="A16" s="1" t="s">
        <v>105</v>
      </c>
      <c r="B16" s="1" t="s">
        <v>79</v>
      </c>
      <c r="C16" s="1" t="s">
        <v>106</v>
      </c>
      <c r="D16" s="1" t="s">
        <v>99</v>
      </c>
      <c r="E16" s="1" t="s">
        <v>277</v>
      </c>
      <c r="F16" s="1" t="s">
        <v>79</v>
      </c>
      <c r="G16" s="1" t="s">
        <v>91</v>
      </c>
      <c r="H16" s="1" t="s">
        <v>229</v>
      </c>
      <c r="I16" s="1" t="s">
        <v>278</v>
      </c>
      <c r="J16" s="1" t="s">
        <v>231</v>
      </c>
      <c r="K16" s="1" t="s">
        <v>278</v>
      </c>
      <c r="L16" s="1" t="s">
        <v>278</v>
      </c>
      <c r="M16" s="1" t="s">
        <v>232</v>
      </c>
      <c r="N16" s="1" t="s">
        <v>232</v>
      </c>
      <c r="O16" s="1" t="s">
        <v>233</v>
      </c>
      <c r="P16" s="1" t="s">
        <v>234</v>
      </c>
      <c r="Q16" s="1" t="s">
        <v>279</v>
      </c>
      <c r="R16" s="1" t="s">
        <v>72</v>
      </c>
      <c r="S16" s="1" t="s">
        <v>236</v>
      </c>
      <c r="T16" s="1" t="s">
        <v>246</v>
      </c>
    </row>
    <row r="17" s="1" customFormat="1" spans="1:20">
      <c r="A17" s="1" t="s">
        <v>96</v>
      </c>
      <c r="B17" s="1" t="s">
        <v>79</v>
      </c>
      <c r="C17" s="1" t="s">
        <v>97</v>
      </c>
      <c r="D17" s="1" t="s">
        <v>99</v>
      </c>
      <c r="E17" s="1" t="s">
        <v>280</v>
      </c>
      <c r="F17" s="1" t="s">
        <v>79</v>
      </c>
      <c r="G17" s="1" t="s">
        <v>91</v>
      </c>
      <c r="H17" s="1" t="s">
        <v>229</v>
      </c>
      <c r="I17" s="1" t="s">
        <v>281</v>
      </c>
      <c r="J17" s="1" t="s">
        <v>231</v>
      </c>
      <c r="K17" s="1" t="s">
        <v>281</v>
      </c>
      <c r="L17" s="1" t="s">
        <v>281</v>
      </c>
      <c r="M17" s="1" t="s">
        <v>232</v>
      </c>
      <c r="N17" s="1" t="s">
        <v>232</v>
      </c>
      <c r="O17" s="1" t="s">
        <v>233</v>
      </c>
      <c r="P17" s="1" t="s">
        <v>234</v>
      </c>
      <c r="Q17" s="1" t="s">
        <v>282</v>
      </c>
      <c r="R17" s="1" t="s">
        <v>72</v>
      </c>
      <c r="S17" s="1" t="s">
        <v>236</v>
      </c>
      <c r="T17" s="1" t="s">
        <v>246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2021-07-20T07:17:12Z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7EC13D297B9140A5B8C6DF8923079E53</vt:lpwstr>
  </property>
</Properties>
</file>