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</definedName>
  </definedNames>
  <calcPr calcId="144525"/>
</workbook>
</file>

<file path=xl/sharedStrings.xml><?xml version="1.0" encoding="utf-8"?>
<sst xmlns="http://schemas.openxmlformats.org/spreadsheetml/2006/main" count="1045" uniqueCount="302">
  <si>
    <t>去哪儿网酒店预付对账单</t>
  </si>
  <si>
    <t>供应商名称：</t>
  </si>
  <si>
    <t>趣悠游</t>
  </si>
  <si>
    <t>结算周期：</t>
  </si>
  <si>
    <t>2021-07-12至2021-07-18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</si>
  <si>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</si>
  <si>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</si>
  <si>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</si>
  <si>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</si>
  <si>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</si>
  <si>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</si>
  <si>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</si>
  <si>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</si>
  <si>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</si>
  <si>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</si>
  <si>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</si>
  <si>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</si>
  <si>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</si>
  <si>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</si>
  <si>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</si>
  <si>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¥14,483.00</t>
  </si>
  <si>
    <t>¥1,530.00</t>
  </si>
  <si>
    <t>¥1,111.00</t>
  </si>
  <si>
    <t>¥11,842.00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</si>
  <si>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</si>
  <si>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</si>
  <si>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</si>
  <si>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</si>
  <si>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</si>
  <si>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</si>
  <si>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</si>
  <si>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</si>
  <si>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</si>
  <si>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</si>
  <si>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</si>
  <si>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</si>
  <si>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</si>
  <si>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</si>
  <si>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</si>
  <si>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</si>
  <si>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</si>
  <si>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</si>
  <si>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</si>
  <si>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</si>
  <si>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</si>
  <si>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</si>
  <si>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</si>
  <si>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</si>
  <si>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</si>
  <si>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</si>
  <si>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</si>
  <si>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</si>
  <si>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</si>
  <si>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</si>
  <si>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</si>
  <si>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</si>
  <si>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</si>
  <si>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</si>
  <si>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</si>
  <si>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</si>
  <si>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</si>
  <si>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</si>
  <si>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</si>
  <si>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</si>
  <si>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</si>
  <si>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</si>
  <si>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</si>
  <si>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</si>
  <si>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</si>
  <si>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</si>
  <si>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702675806792</t>
  </si>
  <si>
    <t>2173040</t>
  </si>
  <si>
    <t>酒店预付</t>
  </si>
  <si>
    <t>否</t>
  </si>
  <si>
    <t>普通</t>
  </si>
  <si>
    <t>221875580</t>
  </si>
  <si>
    <t>澳门威尼斯人</t>
  </si>
  <si>
    <t>1626188</t>
  </si>
  <si>
    <t>GAO/HONG|CAI/YOU|ZHANG/YIN</t>
  </si>
  <si>
    <t>2021-06-26</t>
  </si>
  <si>
    <t>2021-07-09</t>
  </si>
  <si>
    <t>2021-07-12</t>
  </si>
  <si>
    <t>¥4,200.00</t>
  </si>
  <si>
    <t>¥336.00</t>
  </si>
  <si>
    <t>¥3,864.00</t>
  </si>
  <si>
    <t>Royale Deluxe Suite</t>
  </si>
  <si>
    <t>WEBSITE</t>
  </si>
  <si>
    <t>702685008100</t>
  </si>
  <si>
    <t>2184921</t>
  </si>
  <si>
    <t>197298245</t>
  </si>
  <si>
    <t>迪拜克里克万豪行政公寓</t>
  </si>
  <si>
    <t>HUANG/LEIMING</t>
  </si>
  <si>
    <t>2021-07-06</t>
  </si>
  <si>
    <t>¥2,508.00</t>
  </si>
  <si>
    <t>¥235.00</t>
  </si>
  <si>
    <t>¥2,273.00</t>
  </si>
  <si>
    <t>One Bedroom King Apartment With City view</t>
  </si>
  <si>
    <t>702689995050</t>
  </si>
  <si>
    <t>2191477</t>
  </si>
  <si>
    <t>197280359</t>
  </si>
  <si>
    <t>迪拜克里克喜来登酒店</t>
  </si>
  <si>
    <t>LIN/GUO</t>
  </si>
  <si>
    <t>2021-07-10</t>
  </si>
  <si>
    <t>¥768.00</t>
  </si>
  <si>
    <t>¥72.00</t>
  </si>
  <si>
    <t>¥696.00</t>
  </si>
  <si>
    <t>deluxe king room with city view</t>
  </si>
  <si>
    <t>702690667168</t>
  </si>
  <si>
    <t>2192875</t>
  </si>
  <si>
    <t>240121325</t>
  </si>
  <si>
    <t>菲利波酒店</t>
  </si>
  <si>
    <t>Qing/Liu</t>
  </si>
  <si>
    <t>2021-07-11</t>
  </si>
  <si>
    <t>¥327.00</t>
  </si>
  <si>
    <t>¥25.00</t>
  </si>
  <si>
    <t>¥302.00</t>
  </si>
  <si>
    <t>Double Bed Room</t>
  </si>
  <si>
    <t>702690938107</t>
  </si>
  <si>
    <t>2193208</t>
  </si>
  <si>
    <t>221853425</t>
  </si>
  <si>
    <t>香港帝苑酒店</t>
  </si>
  <si>
    <t>YUAN/DONG</t>
  </si>
  <si>
    <t>2021-07-13</t>
  </si>
  <si>
    <t>¥386.00</t>
  </si>
  <si>
    <t>¥29.00</t>
  </si>
  <si>
    <t>¥357.00</t>
  </si>
  <si>
    <t>Deluxe Room</t>
  </si>
  <si>
    <t>702682236069</t>
  </si>
  <si>
    <t>2182272</t>
  </si>
  <si>
    <t>197289803</t>
  </si>
  <si>
    <t>曼谷JW万豪酒店</t>
  </si>
  <si>
    <t>LEI/JIAQI</t>
  </si>
  <si>
    <t>2021-07-03</t>
  </si>
  <si>
    <t>¥978.00</t>
  </si>
  <si>
    <t>¥78.00</t>
  </si>
  <si>
    <t>¥900.00</t>
  </si>
  <si>
    <t>Deluxe king room</t>
  </si>
  <si>
    <t>702691209994</t>
  </si>
  <si>
    <t>2194016</t>
  </si>
  <si>
    <t>DENG/ZHIJIQN</t>
  </si>
  <si>
    <t>¥463.00</t>
  </si>
  <si>
    <t>¥43.00</t>
  </si>
  <si>
    <t>¥420.00</t>
  </si>
  <si>
    <t>deluxe king room with creek view</t>
  </si>
  <si>
    <t>702690305249</t>
  </si>
  <si>
    <t>2192961</t>
  </si>
  <si>
    <t>815913826</t>
  </si>
  <si>
    <t>澳门竹湾精品酒店</t>
  </si>
  <si>
    <t>LI/YONGLIN</t>
  </si>
  <si>
    <t>2021-07-14</t>
  </si>
  <si>
    <t>¥324.00</t>
  </si>
  <si>
    <t>¥299.00</t>
  </si>
  <si>
    <t>standard twin bed room</t>
  </si>
  <si>
    <t>702692830376</t>
  </si>
  <si>
    <t>2195432</t>
  </si>
  <si>
    <t>LAU/HIUPAN</t>
  </si>
  <si>
    <t>¥384.00</t>
  </si>
  <si>
    <t>¥36.00</t>
  </si>
  <si>
    <t>¥348.00</t>
  </si>
  <si>
    <t>702684319780</t>
  </si>
  <si>
    <t>2183857</t>
  </si>
  <si>
    <t>WANG/DANDAN|ZHANG/SHUANG</t>
  </si>
  <si>
    <t>2021-07-05</t>
  </si>
  <si>
    <t>¥614.00</t>
  </si>
  <si>
    <t>¥50.00</t>
  </si>
  <si>
    <t>¥564.00</t>
  </si>
  <si>
    <t>702693853346</t>
  </si>
  <si>
    <t>2196685</t>
  </si>
  <si>
    <t>221877158</t>
  </si>
  <si>
    <t>香港旺角希尔顿花园酒店</t>
  </si>
  <si>
    <t>MENG/YI|WU/MENGYI</t>
  </si>
  <si>
    <t>2021-07-15</t>
  </si>
  <si>
    <t>¥379.00</t>
  </si>
  <si>
    <t>¥350.00</t>
  </si>
  <si>
    <t>twin room with garden view</t>
  </si>
  <si>
    <t>702693086252</t>
  </si>
  <si>
    <t>2196369</t>
  </si>
  <si>
    <t>197317304</t>
  </si>
  <si>
    <t>莫斯科伊兹麦洛瓦伽玛酒店</t>
  </si>
  <si>
    <t>LI/CHANGZHI</t>
  </si>
  <si>
    <t>2021-07-22</t>
  </si>
  <si>
    <t>¥1,225.00</t>
  </si>
  <si>
    <t>2021-07-15 21:25:12</t>
  </si>
  <si>
    <t>Standard Double Room</t>
  </si>
  <si>
    <t>702694338565</t>
  </si>
  <si>
    <t>2197311</t>
  </si>
  <si>
    <t>GE/FENGLING</t>
  </si>
  <si>
    <t>2021-07-16</t>
  </si>
  <si>
    <t>702695236382</t>
  </si>
  <si>
    <t>2199228</t>
  </si>
  <si>
    <t>2021-07-17</t>
  </si>
  <si>
    <t>¥478.00</t>
  </si>
  <si>
    <t>¥44.00</t>
  </si>
  <si>
    <t>¥434.00</t>
  </si>
  <si>
    <t>702694040616</t>
  </si>
  <si>
    <t>2197484</t>
  </si>
  <si>
    <t>811471162</t>
  </si>
  <si>
    <t>科皮亚泊宜必思酒店</t>
  </si>
  <si>
    <t>Araya/Brenda</t>
  </si>
  <si>
    <t>2021-07-31</t>
  </si>
  <si>
    <t>2021-08-01</t>
  </si>
  <si>
    <t>¥305.00</t>
  </si>
  <si>
    <t>2021-07-17 20:55:19</t>
  </si>
  <si>
    <t>standard double room</t>
  </si>
  <si>
    <t>702696529549</t>
  </si>
  <si>
    <t>2199631</t>
  </si>
  <si>
    <t>PAN/YIMING</t>
  </si>
  <si>
    <t>2021-07-18</t>
  </si>
  <si>
    <t>¥513.00</t>
  </si>
  <si>
    <t>702696010435</t>
  </si>
  <si>
    <t>2200465</t>
  </si>
  <si>
    <t>221839493</t>
  </si>
  <si>
    <t>德伊勒格兰德埃克塞尔西奥酒店</t>
  </si>
  <si>
    <t>YAO/KANGLAN</t>
  </si>
  <si>
    <t>¥168.00</t>
  </si>
  <si>
    <t>¥16.00</t>
  </si>
  <si>
    <t>¥152.00</t>
  </si>
  <si>
    <t>Superior Twin Room</t>
  </si>
  <si>
    <t>合计</t>
  </si>
  <si>
    <t/>
  </si>
  <si>
    <t>¥12,953.00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</si>
  <si>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</si>
  <si>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</si>
  <si>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</si>
  <si>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</si>
  <si>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</si>
  <si>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</si>
  <si>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</si>
  <si>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</si>
  <si>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</si>
  <si>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A210720115955481</t>
  </si>
  <si>
    <t>A210720120012481</t>
  </si>
  <si>
    <r>
      <t>总计：</t>
    </r>
    <r>
      <rPr>
        <sz val="10"/>
        <rFont val="Arial"/>
        <charset val="134"/>
      </rPr>
      <t>11842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</si>
  <si>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</si>
  <si>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</si>
  <si>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</si>
  <si>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</si>
  <si>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</si>
  <si>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</si>
  <si>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</si>
  <si>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</si>
  <si>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</si>
  <si>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</si>
  <si>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</si>
  <si>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</si>
  <si>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</si>
  <si>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</si>
  <si>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</si>
  <si>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</si>
  <si>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澳门威尼斯人度假村酒店</t>
  </si>
  <si>
    <t>GAO HONG,CAI YOU,ZHANG YIN</t>
  </si>
  <si>
    <t>退房日周结</t>
  </si>
  <si>
    <t>3864.00</t>
  </si>
  <si>
    <t>RMB</t>
  </si>
  <si>
    <t>0</t>
  </si>
  <si>
    <t>0.00</t>
  </si>
  <si>
    <t>趣悠游国际直连</t>
  </si>
  <si>
    <t>2021-06-26 12:01:33</t>
  </si>
  <si>
    <t>广州汇登信息科技有限公司</t>
  </si>
  <si>
    <t>直连</t>
  </si>
  <si>
    <t>LEI JIAQI</t>
  </si>
  <si>
    <t>900.00</t>
  </si>
  <si>
    <t>2021-07-04 11:21:14</t>
  </si>
  <si>
    <t>直采</t>
  </si>
  <si>
    <t>WANG DANDAN,ZHANG SHUANG</t>
  </si>
  <si>
    <t>564.00</t>
  </si>
  <si>
    <t>2021-07-05 03:37:09</t>
  </si>
  <si>
    <t>HUANG LEIMING</t>
  </si>
  <si>
    <t>2272.98</t>
  </si>
  <si>
    <t>2021-07-06 03:18:03</t>
  </si>
  <si>
    <t>迪拜河喜来登大酒店</t>
  </si>
  <si>
    <t>LIN GUO</t>
  </si>
  <si>
    <t>696.00</t>
  </si>
  <si>
    <t>2021-07-10 14:36:27</t>
  </si>
  <si>
    <t>Qing Liu</t>
  </si>
  <si>
    <t>302.00</t>
  </si>
  <si>
    <t>2021-07-11 16:49:51</t>
  </si>
  <si>
    <t>LI YONGLIN</t>
  </si>
  <si>
    <t>299.00</t>
  </si>
  <si>
    <t>2021-07-11 19:07:03</t>
  </si>
  <si>
    <t>YUAN DONG</t>
  </si>
  <si>
    <t>357.00</t>
  </si>
  <si>
    <t>2021-07-11 23:54:29</t>
  </si>
  <si>
    <t>DENG ZHIJIQN</t>
  </si>
  <si>
    <t>420.00</t>
  </si>
  <si>
    <t>2021-07-12 18:16:44</t>
  </si>
  <si>
    <t>LAU HIUPAN</t>
  </si>
  <si>
    <t>348.00</t>
  </si>
  <si>
    <t>2021-07-13 20:04:32</t>
  </si>
  <si>
    <t>MENG YI,WU MENGYI</t>
  </si>
  <si>
    <t>350.00</t>
  </si>
  <si>
    <t>2021-07-14 19:05:08</t>
  </si>
  <si>
    <t>GE FENGLING</t>
  </si>
  <si>
    <t>2021-07-15 07:19:49</t>
  </si>
  <si>
    <t>434.00</t>
  </si>
  <si>
    <t>2021-07-16 19:43:25</t>
  </si>
  <si>
    <t>PAN YIMING</t>
  </si>
  <si>
    <t>463.00</t>
  </si>
  <si>
    <t>2021-07-17 10:17:55</t>
  </si>
  <si>
    <t>YAO KANGLAN</t>
  </si>
  <si>
    <t>152.00</t>
  </si>
  <si>
    <t>2021-07-17 20:28:59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</si>
</sst>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8" borderId="11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22" borderId="16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6</v>
      </c>
      <c r="N3" s="7" t="s">
        <v>92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102</v>
      </c>
      <c r="P4" s="7" t="s">
        <v>81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112</v>
      </c>
      <c r="P5" s="7" t="s">
        <v>81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112</v>
      </c>
      <c r="O6" s="7" t="s">
        <v>81</v>
      </c>
      <c r="P6" s="7" t="s">
        <v>122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2</v>
      </c>
      <c r="N7" s="7" t="s">
        <v>132</v>
      </c>
      <c r="O7" s="7" t="s">
        <v>112</v>
      </c>
      <c r="P7" s="7" t="s">
        <v>122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99</v>
      </c>
      <c r="H8" s="7" t="s">
        <v>100</v>
      </c>
      <c r="I8" s="7" t="s">
        <v>77</v>
      </c>
      <c r="J8" s="7" t="s">
        <v>2</v>
      </c>
      <c r="K8" s="7" t="s">
        <v>139</v>
      </c>
      <c r="L8" s="7">
        <v>1</v>
      </c>
      <c r="M8" s="7">
        <v>1</v>
      </c>
      <c r="N8" s="7" t="s">
        <v>81</v>
      </c>
      <c r="O8" s="7" t="s">
        <v>81</v>
      </c>
      <c r="P8" s="7" t="s">
        <v>122</v>
      </c>
      <c r="Q8" s="7"/>
      <c r="R8" s="11" t="s">
        <v>140</v>
      </c>
      <c r="S8" s="12" t="s">
        <v>19</v>
      </c>
      <c r="T8" s="7"/>
      <c r="U8" s="11" t="s">
        <v>19</v>
      </c>
      <c r="V8" s="11" t="s">
        <v>140</v>
      </c>
      <c r="W8" s="12" t="s">
        <v>141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146</v>
      </c>
      <c r="H9" s="7" t="s">
        <v>147</v>
      </c>
      <c r="I9" s="7" t="s">
        <v>77</v>
      </c>
      <c r="J9" s="7" t="s">
        <v>2</v>
      </c>
      <c r="K9" s="7" t="s">
        <v>148</v>
      </c>
      <c r="L9" s="7">
        <v>1</v>
      </c>
      <c r="M9" s="7">
        <v>1</v>
      </c>
      <c r="N9" s="7" t="s">
        <v>112</v>
      </c>
      <c r="O9" s="7" t="s">
        <v>122</v>
      </c>
      <c r="P9" s="7" t="s">
        <v>149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114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99</v>
      </c>
      <c r="H10" s="7" t="s">
        <v>100</v>
      </c>
      <c r="I10" s="7" t="s">
        <v>77</v>
      </c>
      <c r="J10" s="7" t="s">
        <v>2</v>
      </c>
      <c r="K10" s="7" t="s">
        <v>155</v>
      </c>
      <c r="L10" s="7">
        <v>1</v>
      </c>
      <c r="M10" s="7">
        <v>1</v>
      </c>
      <c r="N10" s="7" t="s">
        <v>122</v>
      </c>
      <c r="O10" s="7" t="s">
        <v>122</v>
      </c>
      <c r="P10" s="7" t="s">
        <v>149</v>
      </c>
      <c r="Q10" s="7"/>
      <c r="R10" s="11" t="s">
        <v>156</v>
      </c>
      <c r="S10" s="12" t="s">
        <v>19</v>
      </c>
      <c r="T10" s="7"/>
      <c r="U10" s="11" t="s">
        <v>19</v>
      </c>
      <c r="V10" s="11" t="s">
        <v>156</v>
      </c>
      <c r="W10" s="12" t="s">
        <v>157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106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159</v>
      </c>
      <c r="B11" s="6" t="s">
        <v>160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109</v>
      </c>
      <c r="H11" s="7" t="s">
        <v>110</v>
      </c>
      <c r="I11" s="7" t="s">
        <v>77</v>
      </c>
      <c r="J11" s="7" t="s">
        <v>2</v>
      </c>
      <c r="K11" s="7" t="s">
        <v>161</v>
      </c>
      <c r="L11" s="7">
        <v>1</v>
      </c>
      <c r="M11" s="7">
        <v>2</v>
      </c>
      <c r="N11" s="7" t="s">
        <v>162</v>
      </c>
      <c r="O11" s="7" t="s">
        <v>81</v>
      </c>
      <c r="P11" s="7" t="s">
        <v>149</v>
      </c>
      <c r="Q11" s="7"/>
      <c r="R11" s="11" t="s">
        <v>163</v>
      </c>
      <c r="S11" s="12" t="s">
        <v>19</v>
      </c>
      <c r="T11" s="7"/>
      <c r="U11" s="11" t="s">
        <v>19</v>
      </c>
      <c r="V11" s="11" t="s">
        <v>163</v>
      </c>
      <c r="W11" s="12" t="s">
        <v>164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116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168</v>
      </c>
      <c r="H12" s="7" t="s">
        <v>169</v>
      </c>
      <c r="I12" s="7" t="s">
        <v>77</v>
      </c>
      <c r="J12" s="7" t="s">
        <v>2</v>
      </c>
      <c r="K12" s="7" t="s">
        <v>170</v>
      </c>
      <c r="L12" s="7">
        <v>1</v>
      </c>
      <c r="M12" s="7">
        <v>1</v>
      </c>
      <c r="N12" s="7" t="s">
        <v>149</v>
      </c>
      <c r="O12" s="7" t="s">
        <v>149</v>
      </c>
      <c r="P12" s="7" t="s">
        <v>171</v>
      </c>
      <c r="Q12" s="7"/>
      <c r="R12" s="11" t="s">
        <v>172</v>
      </c>
      <c r="S12" s="12" t="s">
        <v>19</v>
      </c>
      <c r="T12" s="7"/>
      <c r="U12" s="11" t="s">
        <v>19</v>
      </c>
      <c r="V12" s="11" t="s">
        <v>172</v>
      </c>
      <c r="W12" s="12" t="s">
        <v>124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177</v>
      </c>
      <c r="H13" s="7" t="s">
        <v>178</v>
      </c>
      <c r="I13" s="7" t="s">
        <v>77</v>
      </c>
      <c r="J13" s="7" t="s">
        <v>2</v>
      </c>
      <c r="K13" s="7" t="s">
        <v>179</v>
      </c>
      <c r="L13" s="7">
        <v>1</v>
      </c>
      <c r="M13" s="7">
        <v>7</v>
      </c>
      <c r="N13" s="7" t="s">
        <v>149</v>
      </c>
      <c r="O13" s="7" t="s">
        <v>171</v>
      </c>
      <c r="P13" s="7" t="s">
        <v>180</v>
      </c>
      <c r="Q13" s="7"/>
      <c r="R13" s="11" t="s">
        <v>181</v>
      </c>
      <c r="S13" s="12" t="s">
        <v>181</v>
      </c>
      <c r="T13" s="7" t="s">
        <v>182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99</v>
      </c>
      <c r="H14" s="7" t="s">
        <v>100</v>
      </c>
      <c r="I14" s="7" t="s">
        <v>77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171</v>
      </c>
      <c r="O14" s="7" t="s">
        <v>171</v>
      </c>
      <c r="P14" s="7" t="s">
        <v>187</v>
      </c>
      <c r="Q14" s="7"/>
      <c r="R14" s="11" t="s">
        <v>140</v>
      </c>
      <c r="S14" s="12" t="s">
        <v>19</v>
      </c>
      <c r="T14" s="7"/>
      <c r="U14" s="11" t="s">
        <v>19</v>
      </c>
      <c r="V14" s="11" t="s">
        <v>140</v>
      </c>
      <c r="W14" s="12" t="s">
        <v>141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142</v>
      </c>
      <c r="AD14" t="s">
        <v>6</v>
      </c>
      <c r="AE14" t="s">
        <v>143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188</v>
      </c>
      <c r="B15" s="6" t="s">
        <v>189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99</v>
      </c>
      <c r="H15" s="7" t="s">
        <v>100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187</v>
      </c>
      <c r="O15" s="7" t="s">
        <v>187</v>
      </c>
      <c r="P15" s="7" t="s">
        <v>190</v>
      </c>
      <c r="Q15" s="7"/>
      <c r="R15" s="11" t="s">
        <v>191</v>
      </c>
      <c r="S15" s="12" t="s">
        <v>19</v>
      </c>
      <c r="T15" s="7"/>
      <c r="U15" s="11" t="s">
        <v>19</v>
      </c>
      <c r="V15" s="11" t="s">
        <v>191</v>
      </c>
      <c r="W15" s="12" t="s">
        <v>192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193</v>
      </c>
      <c r="AD15" t="s">
        <v>6</v>
      </c>
      <c r="AE15" t="s">
        <v>143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194</v>
      </c>
      <c r="B16" s="6" t="s">
        <v>195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196</v>
      </c>
      <c r="H16" s="7" t="s">
        <v>197</v>
      </c>
      <c r="I16" s="7" t="s">
        <v>77</v>
      </c>
      <c r="J16" s="7" t="s">
        <v>2</v>
      </c>
      <c r="K16" s="7" t="s">
        <v>198</v>
      </c>
      <c r="L16" s="7">
        <v>1</v>
      </c>
      <c r="M16" s="7">
        <v>1</v>
      </c>
      <c r="N16" s="7" t="s">
        <v>171</v>
      </c>
      <c r="O16" s="7" t="s">
        <v>199</v>
      </c>
      <c r="P16" s="7" t="s">
        <v>200</v>
      </c>
      <c r="Q16" s="7"/>
      <c r="R16" s="11" t="s">
        <v>201</v>
      </c>
      <c r="S16" s="12" t="s">
        <v>201</v>
      </c>
      <c r="T16" s="7" t="s">
        <v>202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203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204</v>
      </c>
      <c r="B17" s="6" t="s">
        <v>205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129</v>
      </c>
      <c r="H17" s="7" t="s">
        <v>130</v>
      </c>
      <c r="I17" s="7" t="s">
        <v>77</v>
      </c>
      <c r="J17" s="7" t="s">
        <v>2</v>
      </c>
      <c r="K17" s="7" t="s">
        <v>206</v>
      </c>
      <c r="L17" s="7">
        <v>1</v>
      </c>
      <c r="M17" s="7">
        <v>1</v>
      </c>
      <c r="N17" s="7" t="s">
        <v>190</v>
      </c>
      <c r="O17" s="7" t="s">
        <v>190</v>
      </c>
      <c r="P17" s="7" t="s">
        <v>207</v>
      </c>
      <c r="Q17" s="7"/>
      <c r="R17" s="11" t="s">
        <v>208</v>
      </c>
      <c r="S17" s="12" t="s">
        <v>19</v>
      </c>
      <c r="T17" s="7"/>
      <c r="U17" s="11" t="s">
        <v>19</v>
      </c>
      <c r="V17" s="11" t="s">
        <v>208</v>
      </c>
      <c r="W17" s="12" t="s">
        <v>164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140</v>
      </c>
      <c r="AD17" t="s">
        <v>6</v>
      </c>
      <c r="AE17" t="s">
        <v>136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 t="s">
        <v>210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211</v>
      </c>
      <c r="H18" s="7" t="s">
        <v>212</v>
      </c>
      <c r="I18" s="7" t="s">
        <v>77</v>
      </c>
      <c r="J18" s="7" t="s">
        <v>2</v>
      </c>
      <c r="K18" s="7" t="s">
        <v>213</v>
      </c>
      <c r="L18" s="7">
        <v>1</v>
      </c>
      <c r="M18" s="7">
        <v>1</v>
      </c>
      <c r="N18" s="7" t="s">
        <v>190</v>
      </c>
      <c r="O18" s="7" t="s">
        <v>190</v>
      </c>
      <c r="P18" s="7" t="s">
        <v>207</v>
      </c>
      <c r="Q18" s="7"/>
      <c r="R18" s="11" t="s">
        <v>214</v>
      </c>
      <c r="S18" s="12" t="s">
        <v>19</v>
      </c>
      <c r="T18" s="7"/>
      <c r="U18" s="11" t="s">
        <v>19</v>
      </c>
      <c r="V18" s="11" t="s">
        <v>214</v>
      </c>
      <c r="W18" s="12" t="s">
        <v>215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216</v>
      </c>
      <c r="AD18" t="s">
        <v>6</v>
      </c>
      <c r="AE18" t="s">
        <v>217</v>
      </c>
      <c r="AF18" t="s">
        <v>86</v>
      </c>
      <c r="AG18" t="s">
        <v>73</v>
      </c>
      <c r="AH18" t="s">
        <v>19</v>
      </c>
    </row>
    <row r="19" customHeight="1" spans="1:32">
      <c r="A19" s="10" t="s">
        <v>218</v>
      </c>
      <c r="B19" s="10"/>
      <c r="C19" s="10" t="s">
        <v>219</v>
      </c>
      <c r="D19" s="10"/>
      <c r="E19" s="10"/>
      <c r="F19" s="10"/>
      <c r="G19" s="10" t="s">
        <v>219</v>
      </c>
      <c r="H19" s="10" t="s">
        <v>219</v>
      </c>
      <c r="I19" s="10" t="s">
        <v>219</v>
      </c>
      <c r="J19" s="10" t="s">
        <v>219</v>
      </c>
      <c r="K19" s="10" t="s">
        <v>219</v>
      </c>
      <c r="L19" s="10" t="s">
        <v>219</v>
      </c>
      <c r="M19" s="10" t="s">
        <v>219</v>
      </c>
      <c r="N19" s="10" t="s">
        <v>219</v>
      </c>
      <c r="O19" s="10" t="s">
        <v>219</v>
      </c>
      <c r="P19" s="10" t="s">
        <v>219</v>
      </c>
      <c r="Q19" s="10"/>
      <c r="R19" s="13" t="s">
        <v>20</v>
      </c>
      <c r="S19" s="13" t="s">
        <v>21</v>
      </c>
      <c r="T19" s="10" t="s">
        <v>219</v>
      </c>
      <c r="U19" s="13"/>
      <c r="V19" s="13" t="s">
        <v>220</v>
      </c>
      <c r="W19" s="13" t="s">
        <v>22</v>
      </c>
      <c r="X19" s="13"/>
      <c r="Y19" s="13"/>
      <c r="Z19" s="13"/>
      <c r="AA19" s="10"/>
      <c r="AB19" s="13"/>
      <c r="AC19" s="10"/>
      <c r="AD19" s="10" t="s">
        <v>219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</v>
      </c>
      <c r="B1" s="4" t="s">
        <v>222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223</v>
      </c>
      <c r="H1" s="4" t="s">
        <v>224</v>
      </c>
      <c r="I1" s="4" t="s">
        <v>13</v>
      </c>
      <c r="J1" s="4" t="s">
        <v>17</v>
      </c>
      <c r="K1" s="4" t="s">
        <v>18</v>
      </c>
      <c r="L1" s="9" t="s">
        <v>225</v>
      </c>
      <c r="M1" s="4" t="s">
        <v>226</v>
      </c>
      <c r="N1" s="4" t="s">
        <v>227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228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D35" sqref="D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229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3864</v>
      </c>
      <c r="E2" t="str">
        <f>VLOOKUP(A2,HOP!A:L,12,0)</f>
        <v>3864.00</v>
      </c>
      <c r="F2" t="str">
        <f>VLOOKUP(A2,HOP!A:C,3,0)</f>
        <v>2173040</v>
      </c>
      <c r="G2">
        <f>D2-E2</f>
        <v>0</v>
      </c>
      <c r="H2" t="str">
        <f>$H$1&amp;F2</f>
        <v>，2173040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2273</v>
      </c>
      <c r="E3" t="str">
        <f>VLOOKUP(A3,HOP!A:L,12,0)</f>
        <v>2272.98</v>
      </c>
      <c r="F3" t="str">
        <f>VLOOKUP(A3,HOP!A:C,3,0)</f>
        <v>2184921</v>
      </c>
      <c r="G3">
        <f t="shared" ref="G3:G18" si="0">D3-E3</f>
        <v>0.0199999999999818</v>
      </c>
      <c r="H3" t="str">
        <f t="shared" ref="H3:H18" si="1">$H$1&amp;F3</f>
        <v>，2184921</v>
      </c>
      <c r="I3" t="str">
        <f>VLOOKUP(A3,HOP!A:T,20,0)</f>
        <v>直连</v>
      </c>
    </row>
    <row r="4" ht="14.25" customHeight="1" spans="1:9">
      <c r="A4" s="6" t="s">
        <v>97</v>
      </c>
      <c r="B4" s="7" t="s">
        <v>102</v>
      </c>
      <c r="C4" s="7" t="s">
        <v>81</v>
      </c>
      <c r="D4" s="3">
        <v>696</v>
      </c>
      <c r="E4" t="str">
        <f>VLOOKUP(A4,HOP!A:L,12,0)</f>
        <v>696.00</v>
      </c>
      <c r="F4" t="str">
        <f>VLOOKUP(A4,HOP!A:C,3,0)</f>
        <v>2191477</v>
      </c>
      <c r="G4">
        <f t="shared" si="0"/>
        <v>0</v>
      </c>
      <c r="H4" t="str">
        <f t="shared" si="1"/>
        <v>，2191477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112</v>
      </c>
      <c r="C5" s="7" t="s">
        <v>81</v>
      </c>
      <c r="D5" s="3">
        <v>302</v>
      </c>
      <c r="E5" t="str">
        <f>VLOOKUP(A5,HOP!A:L,12,0)</f>
        <v>302.00</v>
      </c>
      <c r="F5" t="str">
        <f>VLOOKUP(A5,HOP!A:C,3,0)</f>
        <v>2192875</v>
      </c>
      <c r="G5">
        <f t="shared" si="0"/>
        <v>0</v>
      </c>
      <c r="H5" t="str">
        <f t="shared" si="1"/>
        <v>，2192875</v>
      </c>
      <c r="I5" t="str">
        <f>VLOOKUP(A5,HOP!A:T,20,0)</f>
        <v>直连</v>
      </c>
    </row>
    <row r="6" ht="14.25" customHeight="1" spans="1:9">
      <c r="A6" s="6" t="s">
        <v>117</v>
      </c>
      <c r="B6" s="7" t="s">
        <v>81</v>
      </c>
      <c r="C6" s="7" t="s">
        <v>122</v>
      </c>
      <c r="D6" s="3">
        <v>357</v>
      </c>
      <c r="E6" t="str">
        <f>VLOOKUP(A6,HOP!A:L,12,0)</f>
        <v>357.00</v>
      </c>
      <c r="F6" t="str">
        <f>VLOOKUP(A6,HOP!A:C,3,0)</f>
        <v>2193208</v>
      </c>
      <c r="G6">
        <f t="shared" si="0"/>
        <v>0</v>
      </c>
      <c r="H6" t="str">
        <f t="shared" si="1"/>
        <v>，2193208</v>
      </c>
      <c r="I6" t="str">
        <f>VLOOKUP(A6,HOP!A:T,20,0)</f>
        <v>直连</v>
      </c>
    </row>
    <row r="7" ht="14.25" customHeight="1" spans="1:9">
      <c r="A7" s="6" t="s">
        <v>127</v>
      </c>
      <c r="B7" s="7" t="s">
        <v>112</v>
      </c>
      <c r="C7" s="7" t="s">
        <v>122</v>
      </c>
      <c r="D7" s="3">
        <v>900</v>
      </c>
      <c r="E7" t="str">
        <f>VLOOKUP(A7,HOP!A:L,12,0)</f>
        <v>900.00</v>
      </c>
      <c r="F7" t="str">
        <f>VLOOKUP(A7,HOP!A:C,3,0)</f>
        <v>2182272</v>
      </c>
      <c r="G7">
        <f t="shared" si="0"/>
        <v>0</v>
      </c>
      <c r="H7" t="str">
        <f t="shared" si="1"/>
        <v>，2182272</v>
      </c>
      <c r="I7" t="str">
        <f>VLOOKUP(A7,HOP!A:T,20,0)</f>
        <v>直采</v>
      </c>
    </row>
    <row r="8" ht="14.25" customHeight="1" spans="1:9">
      <c r="A8" s="6" t="s">
        <v>137</v>
      </c>
      <c r="B8" s="7" t="s">
        <v>81</v>
      </c>
      <c r="C8" s="7" t="s">
        <v>122</v>
      </c>
      <c r="D8" s="3">
        <v>420</v>
      </c>
      <c r="E8" t="str">
        <f>VLOOKUP(A8,HOP!A:L,12,0)</f>
        <v>420.00</v>
      </c>
      <c r="F8" t="str">
        <f>VLOOKUP(A8,HOP!A:C,3,0)</f>
        <v>2194016</v>
      </c>
      <c r="G8">
        <f t="shared" si="0"/>
        <v>0</v>
      </c>
      <c r="H8" t="str">
        <f t="shared" si="1"/>
        <v>，2194016</v>
      </c>
      <c r="I8" t="str">
        <f>VLOOKUP(A8,HOP!A:T,20,0)</f>
        <v>直连</v>
      </c>
    </row>
    <row r="9" ht="14.25" customHeight="1" spans="1:9">
      <c r="A9" s="6" t="s">
        <v>144</v>
      </c>
      <c r="B9" s="7" t="s">
        <v>122</v>
      </c>
      <c r="C9" s="7" t="s">
        <v>149</v>
      </c>
      <c r="D9" s="3">
        <v>299</v>
      </c>
      <c r="E9" t="str">
        <f>VLOOKUP(A9,HOP!A:L,12,0)</f>
        <v>299.00</v>
      </c>
      <c r="F9" t="str">
        <f>VLOOKUP(A9,HOP!A:C,3,0)</f>
        <v>2192961</v>
      </c>
      <c r="G9">
        <f t="shared" si="0"/>
        <v>0</v>
      </c>
      <c r="H9" t="str">
        <f t="shared" si="1"/>
        <v>，2192961</v>
      </c>
      <c r="I9" t="str">
        <f>VLOOKUP(A9,HOP!A:T,20,0)</f>
        <v>直连</v>
      </c>
    </row>
    <row r="10" ht="14.25" customHeight="1" spans="1:9">
      <c r="A10" s="6" t="s">
        <v>153</v>
      </c>
      <c r="B10" s="7" t="s">
        <v>122</v>
      </c>
      <c r="C10" s="7" t="s">
        <v>149</v>
      </c>
      <c r="D10" s="3">
        <v>348</v>
      </c>
      <c r="E10" t="str">
        <f>VLOOKUP(A10,HOP!A:L,12,0)</f>
        <v>348.00</v>
      </c>
      <c r="F10" t="str">
        <f>VLOOKUP(A10,HOP!A:C,3,0)</f>
        <v>2195432</v>
      </c>
      <c r="G10">
        <f t="shared" si="0"/>
        <v>0</v>
      </c>
      <c r="H10" t="str">
        <f t="shared" si="1"/>
        <v>，2195432</v>
      </c>
      <c r="I10" t="str">
        <f>VLOOKUP(A10,HOP!A:T,20,0)</f>
        <v>直连</v>
      </c>
    </row>
    <row r="11" ht="14.25" customHeight="1" spans="1:9">
      <c r="A11" s="6" t="s">
        <v>159</v>
      </c>
      <c r="B11" s="7" t="s">
        <v>81</v>
      </c>
      <c r="C11" s="7" t="s">
        <v>149</v>
      </c>
      <c r="D11" s="3">
        <v>564</v>
      </c>
      <c r="E11" t="str">
        <f>VLOOKUP(A11,HOP!A:L,12,0)</f>
        <v>564.00</v>
      </c>
      <c r="F11" t="str">
        <f>VLOOKUP(A11,HOP!A:C,3,0)</f>
        <v>2183857</v>
      </c>
      <c r="G11">
        <f t="shared" si="0"/>
        <v>0</v>
      </c>
      <c r="H11" t="str">
        <f t="shared" si="1"/>
        <v>，2183857</v>
      </c>
      <c r="I11" t="str">
        <f>VLOOKUP(A11,HOP!A:T,20,0)</f>
        <v>直连</v>
      </c>
    </row>
    <row r="12" ht="14.25" customHeight="1" spans="1:9">
      <c r="A12" s="6" t="s">
        <v>166</v>
      </c>
      <c r="B12" s="7" t="s">
        <v>149</v>
      </c>
      <c r="C12" s="7" t="s">
        <v>171</v>
      </c>
      <c r="D12" s="3">
        <v>350</v>
      </c>
      <c r="E12" t="str">
        <f>VLOOKUP(A12,HOP!A:L,12,0)</f>
        <v>350.00</v>
      </c>
      <c r="F12" t="str">
        <f>VLOOKUP(A12,HOP!A:C,3,0)</f>
        <v>2196685</v>
      </c>
      <c r="G12">
        <f t="shared" si="0"/>
        <v>0</v>
      </c>
      <c r="H12" t="str">
        <f t="shared" si="1"/>
        <v>，2196685</v>
      </c>
      <c r="I12" t="str">
        <f>VLOOKUP(A12,HOP!A:T,20,0)</f>
        <v>直连</v>
      </c>
    </row>
    <row r="13" ht="14.25" hidden="1" customHeight="1" spans="1:9">
      <c r="A13" s="6" t="s">
        <v>175</v>
      </c>
      <c r="B13" s="7" t="s">
        <v>171</v>
      </c>
      <c r="C13" s="7" t="s">
        <v>180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VLOOKUP(A13,HOP!A:T,20,0)</f>
        <v>#N/A</v>
      </c>
    </row>
    <row r="14" ht="14.25" customHeight="1" spans="1:9">
      <c r="A14" s="6" t="s">
        <v>184</v>
      </c>
      <c r="B14" s="7" t="s">
        <v>171</v>
      </c>
      <c r="C14" s="7" t="s">
        <v>187</v>
      </c>
      <c r="D14" s="3">
        <v>420</v>
      </c>
      <c r="E14" t="str">
        <f>VLOOKUP(A14,HOP!A:L,12,0)</f>
        <v>420.00</v>
      </c>
      <c r="F14" t="str">
        <f>VLOOKUP(A14,HOP!A:C,3,0)</f>
        <v>2197311</v>
      </c>
      <c r="G14">
        <f t="shared" si="0"/>
        <v>0</v>
      </c>
      <c r="H14" t="str">
        <f t="shared" si="1"/>
        <v>，2197311</v>
      </c>
      <c r="I14" t="str">
        <f>VLOOKUP(A14,HOP!A:T,20,0)</f>
        <v>直连</v>
      </c>
    </row>
    <row r="15" ht="14.25" customHeight="1" spans="1:9">
      <c r="A15" s="6" t="s">
        <v>188</v>
      </c>
      <c r="B15" s="7" t="s">
        <v>187</v>
      </c>
      <c r="C15" s="7" t="s">
        <v>190</v>
      </c>
      <c r="D15" s="3">
        <v>434</v>
      </c>
      <c r="E15" t="str">
        <f>VLOOKUP(A15,HOP!A:L,12,0)</f>
        <v>434.00</v>
      </c>
      <c r="F15" t="str">
        <f>VLOOKUP(A15,HOP!A:C,3,0)</f>
        <v>2199228</v>
      </c>
      <c r="G15">
        <f t="shared" si="0"/>
        <v>0</v>
      </c>
      <c r="H15" t="str">
        <f t="shared" si="1"/>
        <v>，2199228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199</v>
      </c>
      <c r="C16" s="7" t="s">
        <v>200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VLOOKUP(A16,HOP!A:T,20,0)</f>
        <v>#N/A</v>
      </c>
    </row>
    <row r="17" ht="14.25" customHeight="1" spans="1:9">
      <c r="A17" s="6" t="s">
        <v>204</v>
      </c>
      <c r="B17" s="7" t="s">
        <v>190</v>
      </c>
      <c r="C17" s="7" t="s">
        <v>207</v>
      </c>
      <c r="D17" s="3">
        <v>463</v>
      </c>
      <c r="E17" t="str">
        <f>VLOOKUP(A17,HOP!A:L,12,0)</f>
        <v>463.00</v>
      </c>
      <c r="F17" t="str">
        <f>VLOOKUP(A17,HOP!A:C,3,0)</f>
        <v>2199631</v>
      </c>
      <c r="G17">
        <f t="shared" si="0"/>
        <v>0</v>
      </c>
      <c r="H17" t="str">
        <f t="shared" si="1"/>
        <v>，2199631</v>
      </c>
      <c r="I17" t="str">
        <f>VLOOKUP(A17,HOP!A:T,20,0)</f>
        <v>直采</v>
      </c>
    </row>
    <row r="18" ht="14.25" customHeight="1" spans="1:9">
      <c r="A18" s="6" t="s">
        <v>209</v>
      </c>
      <c r="B18" s="7" t="s">
        <v>190</v>
      </c>
      <c r="C18" s="7" t="s">
        <v>207</v>
      </c>
      <c r="D18" s="3">
        <v>152</v>
      </c>
      <c r="E18" t="str">
        <f>VLOOKUP(A18,HOP!A:L,12,0)</f>
        <v>152.00</v>
      </c>
      <c r="F18" t="str">
        <f>VLOOKUP(A18,HOP!A:C,3,0)</f>
        <v>2200465</v>
      </c>
      <c r="G18">
        <f t="shared" si="0"/>
        <v>0</v>
      </c>
      <c r="H18" t="str">
        <f t="shared" si="1"/>
        <v>，2200465</v>
      </c>
      <c r="I18" t="str">
        <f>VLOOKUP(A18,HOP!A:T,20,0)</f>
        <v>直连</v>
      </c>
    </row>
    <row r="20" spans="4:4">
      <c r="D20" s="3">
        <f>SUM(D2:D19)</f>
        <v>11842</v>
      </c>
    </row>
    <row r="21" ht="14.25" spans="4:4">
      <c r="D21" s="8" t="s">
        <v>23</v>
      </c>
    </row>
    <row r="25" spans="1:3">
      <c r="A25" t="s">
        <v>230</v>
      </c>
      <c r="C25">
        <v>1363</v>
      </c>
    </row>
    <row r="26" spans="1:3">
      <c r="A26" t="s">
        <v>231</v>
      </c>
      <c r="C26">
        <v>10479</v>
      </c>
    </row>
    <row r="27" spans="1:3">
      <c r="A27" s="5" t="s">
        <v>232</v>
      </c>
      <c r="C27">
        <f>SUBTOTAL(9,C25:C26)</f>
        <v>11842</v>
      </c>
    </row>
  </sheetData>
  <autoFilter ref="A1:I18">
    <filterColumn colId="3">
      <filters>
        <filter val="152.00"/>
        <filter val="299.00"/>
        <filter val="302.00"/>
        <filter val="348.00"/>
        <filter val="350.00"/>
        <filter val="357.00"/>
        <filter val="420.00"/>
        <filter val="434.00"/>
        <filter val="463.00"/>
        <filter val="564.00"/>
        <filter val="696.00"/>
        <filter val="900.00"/>
        <filter val="2,273.00"/>
        <filter val="3,864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233</v>
      </c>
      <c r="B1" s="2" t="s">
        <v>234</v>
      </c>
      <c r="C1" s="2" t="s">
        <v>235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</row>
    <row r="2" s="1" customFormat="1" spans="1:20">
      <c r="A2" s="1" t="s">
        <v>70</v>
      </c>
      <c r="B2" s="1" t="s">
        <v>79</v>
      </c>
      <c r="C2" s="1" t="s">
        <v>71</v>
      </c>
      <c r="D2" s="1" t="s">
        <v>249</v>
      </c>
      <c r="E2" s="1" t="s">
        <v>250</v>
      </c>
      <c r="F2" s="1" t="s">
        <v>80</v>
      </c>
      <c r="G2" s="1" t="s">
        <v>81</v>
      </c>
      <c r="H2" s="1" t="s">
        <v>251</v>
      </c>
      <c r="I2" s="1" t="s">
        <v>252</v>
      </c>
      <c r="J2" s="1" t="s">
        <v>253</v>
      </c>
      <c r="K2" s="1" t="s">
        <v>252</v>
      </c>
      <c r="L2" s="1" t="s">
        <v>252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73</v>
      </c>
      <c r="S2" s="1" t="s">
        <v>258</v>
      </c>
      <c r="T2" s="1" t="s">
        <v>259</v>
      </c>
    </row>
    <row r="3" s="1" customFormat="1" spans="1:20">
      <c r="A3" s="1" t="s">
        <v>127</v>
      </c>
      <c r="B3" s="1" t="s">
        <v>132</v>
      </c>
      <c r="C3" s="1" t="s">
        <v>128</v>
      </c>
      <c r="D3" s="1" t="s">
        <v>130</v>
      </c>
      <c r="E3" s="1" t="s">
        <v>260</v>
      </c>
      <c r="F3" s="1" t="s">
        <v>112</v>
      </c>
      <c r="G3" s="1" t="s">
        <v>122</v>
      </c>
      <c r="H3" s="1" t="s">
        <v>251</v>
      </c>
      <c r="I3" s="1" t="s">
        <v>261</v>
      </c>
      <c r="J3" s="1" t="s">
        <v>253</v>
      </c>
      <c r="K3" s="1" t="s">
        <v>261</v>
      </c>
      <c r="L3" s="1" t="s">
        <v>261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262</v>
      </c>
      <c r="R3" s="1" t="s">
        <v>73</v>
      </c>
      <c r="S3" s="1" t="s">
        <v>258</v>
      </c>
      <c r="T3" s="1" t="s">
        <v>263</v>
      </c>
    </row>
    <row r="4" s="1" customFormat="1" spans="1:20">
      <c r="A4" s="1" t="s">
        <v>159</v>
      </c>
      <c r="B4" s="1" t="s">
        <v>162</v>
      </c>
      <c r="C4" s="1" t="s">
        <v>160</v>
      </c>
      <c r="D4" s="1" t="s">
        <v>110</v>
      </c>
      <c r="E4" s="1" t="s">
        <v>264</v>
      </c>
      <c r="F4" s="1" t="s">
        <v>81</v>
      </c>
      <c r="G4" s="1" t="s">
        <v>149</v>
      </c>
      <c r="H4" s="1" t="s">
        <v>251</v>
      </c>
      <c r="I4" s="1" t="s">
        <v>265</v>
      </c>
      <c r="J4" s="1" t="s">
        <v>253</v>
      </c>
      <c r="K4" s="1" t="s">
        <v>265</v>
      </c>
      <c r="L4" s="1" t="s">
        <v>265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266</v>
      </c>
      <c r="R4" s="1" t="s">
        <v>73</v>
      </c>
      <c r="S4" s="1" t="s">
        <v>258</v>
      </c>
      <c r="T4" s="1" t="s">
        <v>259</v>
      </c>
    </row>
    <row r="5" s="1" customFormat="1" spans="1:20">
      <c r="A5" s="1" t="s">
        <v>87</v>
      </c>
      <c r="B5" s="1" t="s">
        <v>92</v>
      </c>
      <c r="C5" s="1" t="s">
        <v>88</v>
      </c>
      <c r="D5" s="1" t="s">
        <v>90</v>
      </c>
      <c r="E5" s="1" t="s">
        <v>267</v>
      </c>
      <c r="F5" s="1" t="s">
        <v>92</v>
      </c>
      <c r="G5" s="1" t="s">
        <v>81</v>
      </c>
      <c r="H5" s="1" t="s">
        <v>251</v>
      </c>
      <c r="I5" s="1" t="s">
        <v>268</v>
      </c>
      <c r="J5" s="1" t="s">
        <v>253</v>
      </c>
      <c r="K5" s="1" t="s">
        <v>268</v>
      </c>
      <c r="L5" s="1" t="s">
        <v>268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269</v>
      </c>
      <c r="R5" s="1" t="s">
        <v>73</v>
      </c>
      <c r="S5" s="1" t="s">
        <v>258</v>
      </c>
      <c r="T5" s="1" t="s">
        <v>259</v>
      </c>
    </row>
    <row r="6" s="1" customFormat="1" spans="1:20">
      <c r="A6" s="1" t="s">
        <v>97</v>
      </c>
      <c r="B6" s="1" t="s">
        <v>102</v>
      </c>
      <c r="C6" s="1" t="s">
        <v>98</v>
      </c>
      <c r="D6" s="1" t="s">
        <v>270</v>
      </c>
      <c r="E6" s="1" t="s">
        <v>271</v>
      </c>
      <c r="F6" s="1" t="s">
        <v>102</v>
      </c>
      <c r="G6" s="1" t="s">
        <v>81</v>
      </c>
      <c r="H6" s="1" t="s">
        <v>251</v>
      </c>
      <c r="I6" s="1" t="s">
        <v>272</v>
      </c>
      <c r="J6" s="1" t="s">
        <v>253</v>
      </c>
      <c r="K6" s="1" t="s">
        <v>272</v>
      </c>
      <c r="L6" s="1" t="s">
        <v>272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273</v>
      </c>
      <c r="R6" s="1" t="s">
        <v>73</v>
      </c>
      <c r="S6" s="1" t="s">
        <v>258</v>
      </c>
      <c r="T6" s="1" t="s">
        <v>259</v>
      </c>
    </row>
    <row r="7" s="1" customFormat="1" spans="1:20">
      <c r="A7" s="1" t="s">
        <v>107</v>
      </c>
      <c r="B7" s="1" t="s">
        <v>112</v>
      </c>
      <c r="C7" s="1" t="s">
        <v>108</v>
      </c>
      <c r="D7" s="1" t="s">
        <v>110</v>
      </c>
      <c r="E7" s="1" t="s">
        <v>274</v>
      </c>
      <c r="F7" s="1" t="s">
        <v>112</v>
      </c>
      <c r="G7" s="1" t="s">
        <v>81</v>
      </c>
      <c r="H7" s="1" t="s">
        <v>251</v>
      </c>
      <c r="I7" s="1" t="s">
        <v>275</v>
      </c>
      <c r="J7" s="1" t="s">
        <v>253</v>
      </c>
      <c r="K7" s="1" t="s">
        <v>275</v>
      </c>
      <c r="L7" s="1" t="s">
        <v>275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276</v>
      </c>
      <c r="R7" s="1" t="s">
        <v>73</v>
      </c>
      <c r="S7" s="1" t="s">
        <v>258</v>
      </c>
      <c r="T7" s="1" t="s">
        <v>259</v>
      </c>
    </row>
    <row r="8" s="1" customFormat="1" spans="1:20">
      <c r="A8" s="1" t="s">
        <v>144</v>
      </c>
      <c r="B8" s="1" t="s">
        <v>112</v>
      </c>
      <c r="C8" s="1" t="s">
        <v>145</v>
      </c>
      <c r="D8" s="1" t="s">
        <v>147</v>
      </c>
      <c r="E8" s="1" t="s">
        <v>277</v>
      </c>
      <c r="F8" s="1" t="s">
        <v>122</v>
      </c>
      <c r="G8" s="1" t="s">
        <v>149</v>
      </c>
      <c r="H8" s="1" t="s">
        <v>251</v>
      </c>
      <c r="I8" s="1" t="s">
        <v>278</v>
      </c>
      <c r="J8" s="1" t="s">
        <v>253</v>
      </c>
      <c r="K8" s="1" t="s">
        <v>278</v>
      </c>
      <c r="L8" s="1" t="s">
        <v>278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279</v>
      </c>
      <c r="R8" s="1" t="s">
        <v>73</v>
      </c>
      <c r="S8" s="1" t="s">
        <v>258</v>
      </c>
      <c r="T8" s="1" t="s">
        <v>259</v>
      </c>
    </row>
    <row r="9" s="1" customFormat="1" spans="1:20">
      <c r="A9" s="1" t="s">
        <v>117</v>
      </c>
      <c r="B9" s="1" t="s">
        <v>112</v>
      </c>
      <c r="C9" s="1" t="s">
        <v>118</v>
      </c>
      <c r="D9" s="1" t="s">
        <v>120</v>
      </c>
      <c r="E9" s="1" t="s">
        <v>280</v>
      </c>
      <c r="F9" s="1" t="s">
        <v>81</v>
      </c>
      <c r="G9" s="1" t="s">
        <v>122</v>
      </c>
      <c r="H9" s="1" t="s">
        <v>251</v>
      </c>
      <c r="I9" s="1" t="s">
        <v>281</v>
      </c>
      <c r="J9" s="1" t="s">
        <v>253</v>
      </c>
      <c r="K9" s="1" t="s">
        <v>281</v>
      </c>
      <c r="L9" s="1" t="s">
        <v>281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282</v>
      </c>
      <c r="R9" s="1" t="s">
        <v>73</v>
      </c>
      <c r="S9" s="1" t="s">
        <v>258</v>
      </c>
      <c r="T9" s="1" t="s">
        <v>259</v>
      </c>
    </row>
    <row r="10" s="1" customFormat="1" spans="1:20">
      <c r="A10" s="1" t="s">
        <v>137</v>
      </c>
      <c r="B10" s="1" t="s">
        <v>81</v>
      </c>
      <c r="C10" s="1" t="s">
        <v>138</v>
      </c>
      <c r="D10" s="1" t="s">
        <v>270</v>
      </c>
      <c r="E10" s="1" t="s">
        <v>283</v>
      </c>
      <c r="F10" s="1" t="s">
        <v>81</v>
      </c>
      <c r="G10" s="1" t="s">
        <v>122</v>
      </c>
      <c r="H10" s="1" t="s">
        <v>251</v>
      </c>
      <c r="I10" s="1" t="s">
        <v>284</v>
      </c>
      <c r="J10" s="1" t="s">
        <v>253</v>
      </c>
      <c r="K10" s="1" t="s">
        <v>284</v>
      </c>
      <c r="L10" s="1" t="s">
        <v>284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285</v>
      </c>
      <c r="R10" s="1" t="s">
        <v>73</v>
      </c>
      <c r="S10" s="1" t="s">
        <v>258</v>
      </c>
      <c r="T10" s="1" t="s">
        <v>259</v>
      </c>
    </row>
    <row r="11" s="1" customFormat="1" spans="1:20">
      <c r="A11" s="1" t="s">
        <v>153</v>
      </c>
      <c r="B11" s="1" t="s">
        <v>122</v>
      </c>
      <c r="C11" s="1" t="s">
        <v>154</v>
      </c>
      <c r="D11" s="1" t="s">
        <v>270</v>
      </c>
      <c r="E11" s="1" t="s">
        <v>286</v>
      </c>
      <c r="F11" s="1" t="s">
        <v>122</v>
      </c>
      <c r="G11" s="1" t="s">
        <v>149</v>
      </c>
      <c r="H11" s="1" t="s">
        <v>251</v>
      </c>
      <c r="I11" s="1" t="s">
        <v>287</v>
      </c>
      <c r="J11" s="1" t="s">
        <v>253</v>
      </c>
      <c r="K11" s="1" t="s">
        <v>287</v>
      </c>
      <c r="L11" s="1" t="s">
        <v>287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288</v>
      </c>
      <c r="R11" s="1" t="s">
        <v>73</v>
      </c>
      <c r="S11" s="1" t="s">
        <v>258</v>
      </c>
      <c r="T11" s="1" t="s">
        <v>259</v>
      </c>
    </row>
    <row r="12" s="1" customFormat="1" spans="1:20">
      <c r="A12" s="1" t="s">
        <v>166</v>
      </c>
      <c r="B12" s="1" t="s">
        <v>149</v>
      </c>
      <c r="C12" s="1" t="s">
        <v>167</v>
      </c>
      <c r="D12" s="1" t="s">
        <v>169</v>
      </c>
      <c r="E12" s="1" t="s">
        <v>289</v>
      </c>
      <c r="F12" s="1" t="s">
        <v>149</v>
      </c>
      <c r="G12" s="1" t="s">
        <v>171</v>
      </c>
      <c r="H12" s="1" t="s">
        <v>251</v>
      </c>
      <c r="I12" s="1" t="s">
        <v>290</v>
      </c>
      <c r="J12" s="1" t="s">
        <v>253</v>
      </c>
      <c r="K12" s="1" t="s">
        <v>290</v>
      </c>
      <c r="L12" s="1" t="s">
        <v>290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291</v>
      </c>
      <c r="R12" s="1" t="s">
        <v>73</v>
      </c>
      <c r="S12" s="1" t="s">
        <v>258</v>
      </c>
      <c r="T12" s="1" t="s">
        <v>259</v>
      </c>
    </row>
    <row r="13" s="1" customFormat="1" spans="1:20">
      <c r="A13" s="1" t="s">
        <v>184</v>
      </c>
      <c r="B13" s="1" t="s">
        <v>171</v>
      </c>
      <c r="C13" s="1" t="s">
        <v>185</v>
      </c>
      <c r="D13" s="1" t="s">
        <v>270</v>
      </c>
      <c r="E13" s="1" t="s">
        <v>292</v>
      </c>
      <c r="F13" s="1" t="s">
        <v>171</v>
      </c>
      <c r="G13" s="1" t="s">
        <v>187</v>
      </c>
      <c r="H13" s="1" t="s">
        <v>251</v>
      </c>
      <c r="I13" s="1" t="s">
        <v>284</v>
      </c>
      <c r="J13" s="1" t="s">
        <v>253</v>
      </c>
      <c r="K13" s="1" t="s">
        <v>284</v>
      </c>
      <c r="L13" s="1" t="s">
        <v>284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293</v>
      </c>
      <c r="R13" s="1" t="s">
        <v>73</v>
      </c>
      <c r="S13" s="1" t="s">
        <v>258</v>
      </c>
      <c r="T13" s="1" t="s">
        <v>259</v>
      </c>
    </row>
    <row r="14" s="1" customFormat="1" spans="1:20">
      <c r="A14" s="1" t="s">
        <v>188</v>
      </c>
      <c r="B14" s="1" t="s">
        <v>187</v>
      </c>
      <c r="C14" s="1" t="s">
        <v>189</v>
      </c>
      <c r="D14" s="1" t="s">
        <v>270</v>
      </c>
      <c r="E14" s="1" t="s">
        <v>292</v>
      </c>
      <c r="F14" s="1" t="s">
        <v>187</v>
      </c>
      <c r="G14" s="1" t="s">
        <v>190</v>
      </c>
      <c r="H14" s="1" t="s">
        <v>251</v>
      </c>
      <c r="I14" s="1" t="s">
        <v>294</v>
      </c>
      <c r="J14" s="1" t="s">
        <v>253</v>
      </c>
      <c r="K14" s="1" t="s">
        <v>294</v>
      </c>
      <c r="L14" s="1" t="s">
        <v>294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295</v>
      </c>
      <c r="R14" s="1" t="s">
        <v>73</v>
      </c>
      <c r="S14" s="1" t="s">
        <v>258</v>
      </c>
      <c r="T14" s="1" t="s">
        <v>259</v>
      </c>
    </row>
    <row r="15" s="1" customFormat="1" spans="1:20">
      <c r="A15" s="1" t="s">
        <v>204</v>
      </c>
      <c r="B15" s="1" t="s">
        <v>190</v>
      </c>
      <c r="C15" s="1" t="s">
        <v>205</v>
      </c>
      <c r="D15" s="1" t="s">
        <v>130</v>
      </c>
      <c r="E15" s="1" t="s">
        <v>296</v>
      </c>
      <c r="F15" s="1" t="s">
        <v>190</v>
      </c>
      <c r="G15" s="1" t="s">
        <v>207</v>
      </c>
      <c r="H15" s="1" t="s">
        <v>251</v>
      </c>
      <c r="I15" s="1" t="s">
        <v>297</v>
      </c>
      <c r="J15" s="1" t="s">
        <v>253</v>
      </c>
      <c r="K15" s="1" t="s">
        <v>297</v>
      </c>
      <c r="L15" s="1" t="s">
        <v>297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298</v>
      </c>
      <c r="R15" s="1" t="s">
        <v>73</v>
      </c>
      <c r="S15" s="1" t="s">
        <v>258</v>
      </c>
      <c r="T15" s="1" t="s">
        <v>263</v>
      </c>
    </row>
    <row r="16" s="1" customFormat="1" spans="1:20">
      <c r="A16" s="1" t="s">
        <v>209</v>
      </c>
      <c r="B16" s="1" t="s">
        <v>190</v>
      </c>
      <c r="C16" s="1" t="s">
        <v>210</v>
      </c>
      <c r="D16" s="1" t="s">
        <v>212</v>
      </c>
      <c r="E16" s="1" t="s">
        <v>299</v>
      </c>
      <c r="F16" s="1" t="s">
        <v>190</v>
      </c>
      <c r="G16" s="1" t="s">
        <v>207</v>
      </c>
      <c r="H16" s="1" t="s">
        <v>251</v>
      </c>
      <c r="I16" s="1" t="s">
        <v>300</v>
      </c>
      <c r="J16" s="1" t="s">
        <v>253</v>
      </c>
      <c r="K16" s="1" t="s">
        <v>300</v>
      </c>
      <c r="L16" s="1" t="s">
        <v>300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301</v>
      </c>
      <c r="R16" s="1" t="s">
        <v>73</v>
      </c>
      <c r="S16" s="1" t="s">
        <v>258</v>
      </c>
      <c r="T16" s="1" t="s">
        <v>259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2021-07-20T03:59:33Z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38DF2491DA3547208B02C992F4612944</vt:lpwstr>
  </property>
</Properties>
</file>