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<sst xmlns="http://schemas.openxmlformats.org/spreadsheetml/2006/main" count="477" uniqueCount="177">
  <si>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</si>
  <si>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</si>
  <si>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</si>
  <si>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</si>
  <si>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</si>
  <si>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</si>
  <si>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</si>
  <si>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</si>
  <si>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</si>
  <si>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</si>
  <si>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</si>
  <si>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</si>
  <si>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</si>
  <si>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</si>
  <si>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</si>
  <si>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</si>
  <si>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</si>
  <si>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</si>
  <si>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</si>
  <si>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</si>
  <si>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</si>
  <si>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</si>
  <si>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</si>
  <si>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</si>
  <si>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</si>
  <si>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</si>
  <si>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</si>
  <si>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[勐海]西双版纳悦椿温泉度假酒店(66092126)</t>
  </si>
  <si>
    <t>勐巴拉大床套房(至少连住2晚及以上)&lt;双人入住&gt;&lt;双早&gt;</t>
  </si>
  <si>
    <t>CNY</t>
  </si>
  <si>
    <t>周媛媛</t>
  </si>
  <si>
    <t>CA13744210721CNY</t>
  </si>
  <si>
    <t>未提现</t>
  </si>
  <si>
    <t>携程开票</t>
  </si>
  <si>
    <t>[杭州]汉庭酒店(杭州西湖仁和路店)(68605800)</t>
  </si>
  <si>
    <t>高级大床房&lt;双人入住&gt;&lt;内宾&gt;&lt;预付&gt;&lt;双早&gt;</t>
  </si>
  <si>
    <t>李亚男</t>
  </si>
  <si>
    <t>高级特大床房&lt;双人入住&gt;&lt;内宾&gt;&lt;预付&gt;&lt;双早&gt;</t>
  </si>
  <si>
    <t>[澳门]澳门丽思卡尔顿酒店(The Ritz-Carlton, Macau)(67089569)</t>
  </si>
  <si>
    <t>尊贵套房&lt;今日特价 &gt;&lt;双人入住&gt;&lt;早餐&gt;</t>
  </si>
  <si>
    <t>FENG/JIAN</t>
  </si>
  <si>
    <t>[上海]汉庭酒店(上海金桥杨高中路店)(68601158)</t>
  </si>
  <si>
    <t>高级双床房&lt;双人入住&gt;&lt;内宾&gt;&lt;预付&gt;&lt;无早&gt;</t>
  </si>
  <si>
    <t>朱巧玲</t>
  </si>
  <si>
    <t>[三亚]三亚凤凰岛度假酒店(62565138)</t>
  </si>
  <si>
    <t>豪华海景双床房(至少连住2晚及以上)&lt;特惠专享&gt;&lt;双人入住&gt;&lt;无早&gt;</t>
  </si>
  <si>
    <t>徐博洋</t>
  </si>
  <si>
    <t>[厦门]厦门瑞颐大酒店(76480434)</t>
  </si>
  <si>
    <t>豪华鼓浪屿海景大床房(至少连住2晚及以上)&lt;双人入住&gt;&lt;双早&gt;</t>
  </si>
  <si>
    <t>季朴芳</t>
  </si>
  <si>
    <t>[上海]海友酒店(上海金桥杨高中路店)(76436393)</t>
  </si>
  <si>
    <t>单床房&lt;双人入住&gt;&lt;内宾&gt;&lt;预付&gt;&lt;无早&gt;</t>
  </si>
  <si>
    <t>薛婷婷</t>
  </si>
  <si>
    <t>[东莞]东莞V+国际青年人才公寓(76173364)</t>
  </si>
  <si>
    <t>明亮一室大床房&lt;双人入住&gt;&lt;无早&gt;</t>
  </si>
  <si>
    <t>武俊蓉</t>
  </si>
  <si>
    <t>退单</t>
  </si>
  <si>
    <t>[上海]全季酒店(上海东方懿德城店)(76445119)</t>
  </si>
  <si>
    <t>刘兴元</t>
  </si>
  <si>
    <t>[淮安]淮安富力万达嘉华酒店(76480732)</t>
  </si>
  <si>
    <t>豪华湖景大床房&lt;双人入住&gt;&lt;内宾&gt;&lt;预付&gt;&lt;双早&gt;</t>
  </si>
  <si>
    <t>陈其德</t>
  </si>
  <si>
    <t>[上海]海友酒店(上海新国际博览中心店)(76436422)</t>
  </si>
  <si>
    <t>家庭房&lt;双人入住&gt;&lt;内宾&gt;&lt;预付&gt;&lt;无早&gt;</t>
  </si>
  <si>
    <t>袁洋</t>
  </si>
  <si>
    <t>[南京]南京熊猫金陵大酒店(61264508)</t>
  </si>
  <si>
    <t>高级标准间&lt;双床&gt;&lt;今日特价 &gt;&lt;双人入住&gt;&lt;双早&gt;</t>
  </si>
  <si>
    <t>武圣浩</t>
  </si>
  <si>
    <t>北欧风一室大床房&lt;无早&gt;</t>
  </si>
  <si>
    <t>李鹏杰</t>
  </si>
  <si>
    <t>取消</t>
  </si>
  <si>
    <t>[广州]广东迎宾馆(68606999)</t>
  </si>
  <si>
    <t>园景大床房(白云楼)&lt;双人入住&gt;&lt;内宾&gt;&lt;预付&gt;&lt;无早&gt;</t>
  </si>
  <si>
    <t>马肇川</t>
  </si>
  <si>
    <t>DLT6711683</t>
  </si>
  <si>
    <t>代分销</t>
  </si>
  <si>
    <t>[上海]上海半岛酒店(65670331)</t>
  </si>
  <si>
    <t>特级豪华江景房&lt;大床&gt;&lt;双人入住&gt;&lt;双早&gt;</t>
  </si>
  <si>
    <t>李万祥</t>
  </si>
  <si>
    <t>DFXA13744210721CNY</t>
  </si>
  <si>
    <t>，</t>
  </si>
  <si>
    <t>15693473655此单多收35.4元待退回</t>
  </si>
  <si>
    <t>17006.43 CNY</t>
  </si>
  <si>
    <t>A210721093437481</t>
  </si>
  <si>
    <t>A210721093520481</t>
  </si>
  <si>
    <t>A210721093546481</t>
  </si>
  <si>
    <t>A2107210936123605</t>
  </si>
  <si>
    <t>总计：17006.43元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</si>
  <si>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</si>
  <si>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</si>
  <si>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</si>
  <si>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</si>
  <si>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</si>
  <si>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</si>
  <si>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</si>
  <si>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</si>
  <si>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</si>
  <si>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</si>
  <si>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</si>
  <si>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</si>
  <si>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</si>
  <si>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</si>
  <si>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</si>
  <si>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</si>
  <si>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</si>
  <si>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2021-07-05</t>
  </si>
  <si>
    <t>2184449</t>
  </si>
  <si>
    <t>南京熊猫金陵大酒店</t>
  </si>
  <si>
    <t>2021-07-06</t>
  </si>
  <si>
    <t>退房日月结</t>
  </si>
  <si>
    <t>375.00</t>
  </si>
  <si>
    <t>RMB</t>
  </si>
  <si>
    <t>0</t>
  </si>
  <si>
    <t>0.00</t>
  </si>
  <si>
    <t>携程汇登国内直连</t>
  </si>
  <si>
    <t>2021-07-05 18:43:10</t>
  </si>
  <si>
    <t>否</t>
  </si>
  <si>
    <t>广州汇登信息科技有限公司</t>
  </si>
  <si>
    <t>直采</t>
  </si>
  <si>
    <t>2184427</t>
  </si>
  <si>
    <t>海友酒店(上海新国际博览中心店)</t>
  </si>
  <si>
    <t>202.11</t>
  </si>
  <si>
    <t>2021-07-05 18:10:37</t>
  </si>
  <si>
    <t>直连</t>
  </si>
  <si>
    <t>2184411</t>
  </si>
  <si>
    <t>淮安富力万达嘉华酒店</t>
  </si>
  <si>
    <t>706.45</t>
  </si>
  <si>
    <t>2021-07-05 18:01:45</t>
  </si>
  <si>
    <t>2184249</t>
  </si>
  <si>
    <t>全季酒店(上海东方懿德城店)</t>
  </si>
  <si>
    <t>525.40</t>
  </si>
  <si>
    <t>2021-07-05 14:37:18</t>
  </si>
  <si>
    <t>2184066</t>
  </si>
  <si>
    <t>东莞V+国际青年人才公寓</t>
  </si>
  <si>
    <t>89.00</t>
  </si>
  <si>
    <t>2021-07-05 11:55:10</t>
  </si>
  <si>
    <t>Saas酒店</t>
  </si>
  <si>
    <t>2021-07-04</t>
  </si>
  <si>
    <t>2183687</t>
  </si>
  <si>
    <t>海友酒店(上海金桥杨高中路店)</t>
  </si>
  <si>
    <t>196.02</t>
  </si>
  <si>
    <t>2021-07-04 21:46:28</t>
  </si>
  <si>
    <t>2183258</t>
  </si>
  <si>
    <t>厦门瑞颐大酒店</t>
  </si>
  <si>
    <t>1780.00</t>
  </si>
  <si>
    <t>1040.00</t>
  </si>
  <si>
    <t>-740</t>
  </si>
  <si>
    <t>2021-07-04 13:26:02</t>
  </si>
  <si>
    <t>2021-07-01</t>
  </si>
  <si>
    <t>2180294</t>
  </si>
  <si>
    <t>三亚凤凰岛度假酒店</t>
  </si>
  <si>
    <t>2021-07-02</t>
  </si>
  <si>
    <t>2320.00</t>
  </si>
  <si>
    <t>2021-07-02 09:37:27</t>
  </si>
  <si>
    <t>2180274</t>
  </si>
  <si>
    <t>汉庭酒店(上海金桥杨高中路店)</t>
  </si>
  <si>
    <t>534.58</t>
  </si>
  <si>
    <t>2021-07-01 23:21:00</t>
  </si>
  <si>
    <t>2021-06-29</t>
  </si>
  <si>
    <t>2177261</t>
  </si>
  <si>
    <t>澳门丽思卡尔顿酒店</t>
  </si>
  <si>
    <t>FENG JIAN</t>
  </si>
  <si>
    <t>3818.00</t>
  </si>
  <si>
    <t>2021-06-29 16:47:38</t>
  </si>
  <si>
    <t>2021-06-28</t>
  </si>
  <si>
    <t>2176485</t>
  </si>
  <si>
    <t>汉庭（杭州西湖仁和路店）</t>
  </si>
  <si>
    <t>575.02</t>
  </si>
  <si>
    <t>2021-06-28 22:37:34</t>
  </si>
  <si>
    <t>2176475</t>
  </si>
  <si>
    <t>509.46</t>
  </si>
  <si>
    <t>2021-06-28 22:31:44</t>
  </si>
  <si>
    <t>2021-06-21</t>
  </si>
  <si>
    <t>2165494</t>
  </si>
  <si>
    <t>西双版纳悦椿温泉度假酒店</t>
  </si>
  <si>
    <t>2370.00</t>
  </si>
  <si>
    <t>2021-06-21 15:01:13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</si>
</sst>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15590190319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44381</v>
      </c>
      <c r="G2" s="5">
        <v>44383</v>
      </c>
      <c r="H2" s="4">
        <v>1</v>
      </c>
      <c r="I2" s="4">
        <v>2</v>
      </c>
      <c r="J2" s="4">
        <v>2</v>
      </c>
      <c r="K2" s="4" t="s">
        <v>29</v>
      </c>
      <c r="L2" s="4">
        <v>2370</v>
      </c>
      <c r="M2" s="4">
        <v>2370</v>
      </c>
      <c r="N2" s="4" t="s">
        <v>30</v>
      </c>
      <c r="O2" s="4" t="s">
        <v>31</v>
      </c>
      <c r="P2" s="4" t="s">
        <v>32</v>
      </c>
      <c r="Q2" s="4">
        <v>0</v>
      </c>
      <c r="R2" s="6">
        <v>44368</v>
      </c>
      <c r="S2" s="5">
        <v>44398</v>
      </c>
      <c r="T2" s="4" t="s">
        <v>33</v>
      </c>
      <c r="U2" s="4">
        <v>2370</v>
      </c>
      <c r="V2" s="4">
        <v>0</v>
      </c>
      <c r="W2" s="4">
        <v>0</v>
      </c>
      <c r="X2" s="4">
        <v>2165494</v>
      </c>
    </row>
    <row r="3" s="4" customFormat="1" spans="1:24">
      <c r="A3" s="4">
        <v>15647901288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44381</v>
      </c>
      <c r="G3" s="5">
        <v>44383</v>
      </c>
      <c r="H3" s="4">
        <v>1</v>
      </c>
      <c r="I3" s="4">
        <v>2</v>
      </c>
      <c r="J3" s="4">
        <v>2</v>
      </c>
      <c r="K3" s="4" t="s">
        <v>29</v>
      </c>
      <c r="L3" s="4">
        <v>509.46</v>
      </c>
      <c r="M3" s="4">
        <v>509.46</v>
      </c>
      <c r="N3" s="4" t="s">
        <v>36</v>
      </c>
      <c r="O3" s="4" t="s">
        <v>31</v>
      </c>
      <c r="P3" s="4" t="s">
        <v>32</v>
      </c>
      <c r="Q3" s="4">
        <v>0</v>
      </c>
      <c r="R3" s="6">
        <v>44375</v>
      </c>
      <c r="S3" s="5">
        <v>44398</v>
      </c>
      <c r="T3" s="4" t="s">
        <v>33</v>
      </c>
      <c r="U3" s="4">
        <v>509.46</v>
      </c>
      <c r="V3" s="4">
        <v>0</v>
      </c>
      <c r="W3" s="4">
        <v>565</v>
      </c>
      <c r="X3" s="4">
        <v>2176475</v>
      </c>
    </row>
    <row r="4" s="4" customFormat="1" spans="1:24">
      <c r="A4" s="4">
        <v>15647927174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44381</v>
      </c>
      <c r="G4" s="5">
        <v>44383</v>
      </c>
      <c r="H4" s="4">
        <v>1</v>
      </c>
      <c r="I4" s="4">
        <v>2</v>
      </c>
      <c r="J4" s="4">
        <v>2</v>
      </c>
      <c r="K4" s="4" t="s">
        <v>29</v>
      </c>
      <c r="L4" s="4">
        <v>575.02</v>
      </c>
      <c r="M4" s="4">
        <v>575.02</v>
      </c>
      <c r="N4" s="4" t="s">
        <v>36</v>
      </c>
      <c r="O4" s="4" t="s">
        <v>31</v>
      </c>
      <c r="P4" s="4" t="s">
        <v>32</v>
      </c>
      <c r="Q4" s="4">
        <v>0</v>
      </c>
      <c r="R4" s="6">
        <v>44375</v>
      </c>
      <c r="S4" s="5">
        <v>44398</v>
      </c>
      <c r="T4" s="4" t="s">
        <v>33</v>
      </c>
      <c r="U4" s="4">
        <v>575.02</v>
      </c>
      <c r="V4" s="4">
        <v>0</v>
      </c>
      <c r="W4" s="4">
        <v>435</v>
      </c>
      <c r="X4" s="4">
        <v>2176485</v>
      </c>
    </row>
    <row r="5" s="4" customFormat="1" spans="1:24">
      <c r="A5" s="4">
        <v>15650497108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44381</v>
      </c>
      <c r="G5" s="5">
        <v>44383</v>
      </c>
      <c r="H5" s="4">
        <v>1</v>
      </c>
      <c r="I5" s="4">
        <v>2</v>
      </c>
      <c r="J5" s="4">
        <v>2</v>
      </c>
      <c r="K5" s="4" t="s">
        <v>29</v>
      </c>
      <c r="L5" s="4">
        <v>3818</v>
      </c>
      <c r="M5" s="4">
        <v>3818</v>
      </c>
      <c r="N5" s="4" t="s">
        <v>40</v>
      </c>
      <c r="O5" s="4" t="s">
        <v>31</v>
      </c>
      <c r="P5" s="4" t="s">
        <v>32</v>
      </c>
      <c r="Q5" s="4">
        <v>0</v>
      </c>
      <c r="R5" s="6">
        <v>44376</v>
      </c>
      <c r="S5" s="5">
        <v>44398</v>
      </c>
      <c r="T5" s="4" t="s">
        <v>33</v>
      </c>
      <c r="U5" s="4">
        <v>3818</v>
      </c>
      <c r="V5" s="4">
        <v>0</v>
      </c>
      <c r="W5" s="4">
        <v>0</v>
      </c>
      <c r="X5" s="4">
        <v>2177261</v>
      </c>
    </row>
    <row r="6" s="4" customFormat="1" spans="1:24">
      <c r="A6" s="4">
        <v>15671973790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44381</v>
      </c>
      <c r="G6" s="5">
        <v>44383</v>
      </c>
      <c r="H6" s="4">
        <v>1</v>
      </c>
      <c r="I6" s="4">
        <v>2</v>
      </c>
      <c r="J6" s="4">
        <v>2</v>
      </c>
      <c r="K6" s="4" t="s">
        <v>29</v>
      </c>
      <c r="L6" s="4">
        <v>534.57</v>
      </c>
      <c r="M6" s="4">
        <v>534.57</v>
      </c>
      <c r="N6" s="4" t="s">
        <v>43</v>
      </c>
      <c r="O6" s="4" t="s">
        <v>31</v>
      </c>
      <c r="P6" s="4" t="s">
        <v>32</v>
      </c>
      <c r="Q6" s="4">
        <v>0</v>
      </c>
      <c r="R6" s="6">
        <v>44378</v>
      </c>
      <c r="S6" s="5">
        <v>44398</v>
      </c>
      <c r="T6" s="4" t="s">
        <v>33</v>
      </c>
      <c r="U6" s="4">
        <v>534.57</v>
      </c>
      <c r="V6" s="4">
        <v>0</v>
      </c>
      <c r="W6" s="4">
        <v>0</v>
      </c>
      <c r="X6" s="4">
        <v>2180274</v>
      </c>
    </row>
    <row r="7" s="4" customFormat="1" spans="1:25">
      <c r="A7" s="4">
        <v>15672009568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44379</v>
      </c>
      <c r="G7" s="5">
        <v>44383</v>
      </c>
      <c r="H7" s="4">
        <v>1</v>
      </c>
      <c r="I7" s="4">
        <v>4</v>
      </c>
      <c r="J7" s="4">
        <v>4</v>
      </c>
      <c r="K7" s="4" t="s">
        <v>29</v>
      </c>
      <c r="L7" s="4">
        <v>2320</v>
      </c>
      <c r="M7" s="4">
        <v>2320</v>
      </c>
      <c r="N7" s="4" t="s">
        <v>46</v>
      </c>
      <c r="O7" s="4" t="s">
        <v>31</v>
      </c>
      <c r="P7" s="4" t="s">
        <v>32</v>
      </c>
      <c r="Q7" s="4">
        <v>0</v>
      </c>
      <c r="R7" s="6">
        <v>44378</v>
      </c>
      <c r="S7" s="5">
        <v>44398</v>
      </c>
      <c r="T7" s="4" t="s">
        <v>33</v>
      </c>
      <c r="U7" s="4">
        <v>2320</v>
      </c>
      <c r="V7" s="4">
        <v>0</v>
      </c>
      <c r="W7" s="4">
        <v>0</v>
      </c>
      <c r="X7" s="4"/>
      <c r="Y7" s="4">
        <v>2107020048</v>
      </c>
    </row>
    <row r="8" s="4" customFormat="1" spans="1:24">
      <c r="A8" s="4">
        <v>15693473655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44381</v>
      </c>
      <c r="G8" s="5">
        <v>44383</v>
      </c>
      <c r="H8" s="4">
        <v>1</v>
      </c>
      <c r="I8" s="4">
        <v>2</v>
      </c>
      <c r="J8" s="4">
        <v>2</v>
      </c>
      <c r="K8" s="4" t="s">
        <v>29</v>
      </c>
      <c r="L8" s="4">
        <v>1780</v>
      </c>
      <c r="M8" s="4">
        <v>1780</v>
      </c>
      <c r="N8" s="4" t="s">
        <v>49</v>
      </c>
      <c r="O8" s="4" t="s">
        <v>31</v>
      </c>
      <c r="P8" s="4" t="s">
        <v>32</v>
      </c>
      <c r="Q8" s="4">
        <v>0</v>
      </c>
      <c r="R8" s="6">
        <v>44381</v>
      </c>
      <c r="S8" s="5">
        <v>44398</v>
      </c>
      <c r="T8" s="4" t="s">
        <v>33</v>
      </c>
      <c r="U8" s="4">
        <v>1780</v>
      </c>
      <c r="V8" s="4">
        <v>0</v>
      </c>
      <c r="W8" s="4">
        <v>0</v>
      </c>
      <c r="X8" s="4">
        <v>2183258</v>
      </c>
    </row>
    <row r="9" s="4" customFormat="1" spans="1:24">
      <c r="A9" s="4">
        <v>15699342878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44382</v>
      </c>
      <c r="G9" s="5">
        <v>44383</v>
      </c>
      <c r="H9" s="4">
        <v>1</v>
      </c>
      <c r="I9" s="4">
        <v>1</v>
      </c>
      <c r="J9" s="4">
        <v>1</v>
      </c>
      <c r="K9" s="4" t="s">
        <v>29</v>
      </c>
      <c r="L9" s="4">
        <v>196.02</v>
      </c>
      <c r="M9" s="4">
        <v>196.02</v>
      </c>
      <c r="N9" s="4" t="s">
        <v>52</v>
      </c>
      <c r="O9" s="4" t="s">
        <v>31</v>
      </c>
      <c r="P9" s="4" t="s">
        <v>32</v>
      </c>
      <c r="Q9" s="4">
        <v>0</v>
      </c>
      <c r="R9" s="6">
        <v>44381</v>
      </c>
      <c r="S9" s="5">
        <v>44398</v>
      </c>
      <c r="T9" s="4" t="s">
        <v>33</v>
      </c>
      <c r="U9" s="4">
        <v>196.02</v>
      </c>
      <c r="V9" s="4">
        <v>0</v>
      </c>
      <c r="W9" s="4">
        <v>0</v>
      </c>
      <c r="X9" s="4">
        <v>2183687</v>
      </c>
    </row>
    <row r="10" s="4" customFormat="1" spans="1:24">
      <c r="A10" s="4">
        <v>15701353701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44382</v>
      </c>
      <c r="G10" s="5">
        <v>44383</v>
      </c>
      <c r="H10" s="4">
        <v>1</v>
      </c>
      <c r="I10" s="4">
        <v>1</v>
      </c>
      <c r="J10" s="4">
        <v>1</v>
      </c>
      <c r="K10" s="4" t="s">
        <v>29</v>
      </c>
      <c r="L10" s="4">
        <v>89</v>
      </c>
      <c r="M10" s="4">
        <v>89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44382</v>
      </c>
      <c r="S10" s="5">
        <v>44398</v>
      </c>
      <c r="T10" s="4" t="s">
        <v>33</v>
      </c>
      <c r="U10" s="4">
        <v>89</v>
      </c>
      <c r="V10" s="4">
        <v>0</v>
      </c>
      <c r="W10" s="4">
        <v>0</v>
      </c>
      <c r="X10" s="4">
        <v>2184066</v>
      </c>
    </row>
    <row r="11" s="4" customFormat="1" spans="1:24">
      <c r="A11" s="4">
        <v>15693473655</v>
      </c>
      <c r="B11" s="4" t="s">
        <v>25</v>
      </c>
      <c r="C11" s="4" t="s">
        <v>56</v>
      </c>
      <c r="D11" s="4" t="s">
        <v>47</v>
      </c>
      <c r="E11" s="4" t="s">
        <v>48</v>
      </c>
      <c r="F11" s="5">
        <v>44381</v>
      </c>
      <c r="G11" s="5">
        <v>44383</v>
      </c>
      <c r="H11" s="4">
        <v>1</v>
      </c>
      <c r="I11" s="4">
        <v>2</v>
      </c>
      <c r="J11" s="4">
        <v>2</v>
      </c>
      <c r="K11" s="4" t="s">
        <v>29</v>
      </c>
      <c r="L11" s="4">
        <v>-704.6</v>
      </c>
      <c r="M11" s="4">
        <v>-704.6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44381</v>
      </c>
      <c r="S11" s="5">
        <v>44398</v>
      </c>
      <c r="T11" s="4" t="s">
        <v>33</v>
      </c>
      <c r="U11" s="4">
        <v>-704.6</v>
      </c>
      <c r="V11" s="4">
        <v>0</v>
      </c>
      <c r="W11" s="4">
        <v>0</v>
      </c>
      <c r="X11" s="4">
        <v>2183258</v>
      </c>
    </row>
    <row r="12" s="4" customFormat="1" spans="1:24">
      <c r="A12" s="4">
        <v>15705141550</v>
      </c>
      <c r="B12" s="4" t="s">
        <v>25</v>
      </c>
      <c r="C12" s="4" t="s">
        <v>26</v>
      </c>
      <c r="D12" s="4" t="s">
        <v>57</v>
      </c>
      <c r="E12" s="4" t="s">
        <v>35</v>
      </c>
      <c r="F12" s="5">
        <v>44382</v>
      </c>
      <c r="G12" s="5">
        <v>44383</v>
      </c>
      <c r="H12" s="4">
        <v>1</v>
      </c>
      <c r="I12" s="4">
        <v>1</v>
      </c>
      <c r="J12" s="4">
        <v>1</v>
      </c>
      <c r="K12" s="4" t="s">
        <v>29</v>
      </c>
      <c r="L12" s="4">
        <v>525.4</v>
      </c>
      <c r="M12" s="4">
        <v>525.4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44382</v>
      </c>
      <c r="S12" s="5">
        <v>44398</v>
      </c>
      <c r="T12" s="4" t="s">
        <v>33</v>
      </c>
      <c r="U12" s="4">
        <v>525.4</v>
      </c>
      <c r="V12" s="4">
        <v>0</v>
      </c>
      <c r="W12" s="4">
        <v>0</v>
      </c>
      <c r="X12" s="4">
        <v>2184249</v>
      </c>
    </row>
    <row r="13" s="4" customFormat="1" spans="1:23">
      <c r="A13" s="4">
        <v>15706309067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44382</v>
      </c>
      <c r="G13" s="5">
        <v>44383</v>
      </c>
      <c r="H13" s="4">
        <v>1</v>
      </c>
      <c r="I13" s="4">
        <v>1</v>
      </c>
      <c r="J13" s="4">
        <v>1</v>
      </c>
      <c r="K13" s="4" t="s">
        <v>29</v>
      </c>
      <c r="L13" s="4">
        <v>706.45</v>
      </c>
      <c r="M13" s="4">
        <v>706.45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44382</v>
      </c>
      <c r="S13" s="5">
        <v>44398</v>
      </c>
      <c r="T13" s="4" t="s">
        <v>33</v>
      </c>
      <c r="U13" s="4">
        <v>706.45</v>
      </c>
      <c r="V13" s="4">
        <v>0</v>
      </c>
      <c r="W13" s="4">
        <v>0</v>
      </c>
    </row>
    <row r="14" s="4" customFormat="1" spans="1:24">
      <c r="A14" s="4">
        <v>15706364965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44382</v>
      </c>
      <c r="G14" s="5">
        <v>44383</v>
      </c>
      <c r="H14" s="4">
        <v>1</v>
      </c>
      <c r="I14" s="4">
        <v>1</v>
      </c>
      <c r="J14" s="4">
        <v>1</v>
      </c>
      <c r="K14" s="4" t="s">
        <v>29</v>
      </c>
      <c r="L14" s="4">
        <v>202.11</v>
      </c>
      <c r="M14" s="4">
        <v>202.11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44382</v>
      </c>
      <c r="S14" s="5">
        <v>44398</v>
      </c>
      <c r="T14" s="4" t="s">
        <v>33</v>
      </c>
      <c r="U14" s="4">
        <v>202.11</v>
      </c>
      <c r="V14" s="4">
        <v>0</v>
      </c>
      <c r="W14" s="4">
        <v>0</v>
      </c>
      <c r="X14" s="4">
        <v>2184427</v>
      </c>
    </row>
    <row r="15" s="4" customFormat="1" spans="1:24">
      <c r="A15" s="4">
        <v>15706492585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44382</v>
      </c>
      <c r="G15" s="5">
        <v>44383</v>
      </c>
      <c r="H15" s="4">
        <v>1</v>
      </c>
      <c r="I15" s="4">
        <v>1</v>
      </c>
      <c r="J15" s="4">
        <v>1</v>
      </c>
      <c r="K15" s="4" t="s">
        <v>29</v>
      </c>
      <c r="L15" s="4">
        <v>375</v>
      </c>
      <c r="M15" s="4">
        <v>375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44382</v>
      </c>
      <c r="S15" s="5">
        <v>44398</v>
      </c>
      <c r="T15" s="4" t="s">
        <v>33</v>
      </c>
      <c r="U15" s="4">
        <v>375</v>
      </c>
      <c r="V15" s="4">
        <v>0</v>
      </c>
      <c r="W15" s="4">
        <v>0</v>
      </c>
      <c r="X15" s="4">
        <v>2184449</v>
      </c>
    </row>
    <row r="16" s="4" customFormat="1" spans="1:23">
      <c r="A16" s="4">
        <v>15707157315</v>
      </c>
      <c r="B16" s="4" t="s">
        <v>25</v>
      </c>
      <c r="C16" s="4" t="s">
        <v>26</v>
      </c>
      <c r="D16" s="4" t="s">
        <v>53</v>
      </c>
      <c r="E16" s="4" t="s">
        <v>68</v>
      </c>
      <c r="F16" s="5">
        <v>44382</v>
      </c>
      <c r="G16" s="5">
        <v>44383</v>
      </c>
      <c r="H16" s="4">
        <v>1</v>
      </c>
      <c r="I16" s="4">
        <v>1</v>
      </c>
      <c r="J16" s="4">
        <v>1</v>
      </c>
      <c r="K16" s="4" t="s">
        <v>29</v>
      </c>
      <c r="L16" s="4">
        <v>90</v>
      </c>
      <c r="M16" s="4">
        <v>90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44382</v>
      </c>
      <c r="S16" s="5">
        <v>44398</v>
      </c>
      <c r="T16" s="4" t="s">
        <v>33</v>
      </c>
      <c r="U16" s="4">
        <v>90</v>
      </c>
      <c r="V16" s="4">
        <v>0</v>
      </c>
      <c r="W16" s="4">
        <v>0</v>
      </c>
    </row>
    <row r="17" s="4" customFormat="1" spans="1:23">
      <c r="A17" s="4">
        <v>15707157315</v>
      </c>
      <c r="B17" s="4" t="s">
        <v>25</v>
      </c>
      <c r="C17" s="4" t="s">
        <v>70</v>
      </c>
      <c r="D17" s="4" t="s">
        <v>53</v>
      </c>
      <c r="E17" s="4" t="s">
        <v>68</v>
      </c>
      <c r="F17" s="5">
        <v>44382</v>
      </c>
      <c r="G17" s="5">
        <v>44383</v>
      </c>
      <c r="H17" s="4">
        <v>1</v>
      </c>
      <c r="I17" s="4">
        <v>1</v>
      </c>
      <c r="J17" s="4">
        <v>1</v>
      </c>
      <c r="K17" s="4" t="s">
        <v>29</v>
      </c>
      <c r="L17" s="4">
        <v>-90</v>
      </c>
      <c r="M17" s="4">
        <v>-90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44382</v>
      </c>
      <c r="S17" s="5">
        <v>44398</v>
      </c>
      <c r="T17" s="4" t="s">
        <v>33</v>
      </c>
      <c r="U17" s="4">
        <v>-90</v>
      </c>
      <c r="V17" s="4">
        <v>0</v>
      </c>
      <c r="W17" s="4">
        <v>0</v>
      </c>
    </row>
    <row r="18" s="4" customFormat="1" spans="1:23">
      <c r="A18" s="4">
        <v>15707936542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44382</v>
      </c>
      <c r="G18" s="5">
        <v>44383</v>
      </c>
      <c r="H18" s="4">
        <v>1</v>
      </c>
      <c r="I18" s="4">
        <v>1</v>
      </c>
      <c r="J18" s="4">
        <v>1</v>
      </c>
      <c r="K18" s="4" t="s">
        <v>29</v>
      </c>
      <c r="L18" s="4">
        <v>505.48</v>
      </c>
      <c r="M18" s="4">
        <v>505.48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44382</v>
      </c>
      <c r="S18" s="5">
        <v>44398</v>
      </c>
      <c r="T18" s="4" t="s">
        <v>33</v>
      </c>
      <c r="U18" s="4">
        <v>505.48</v>
      </c>
      <c r="V18" s="4">
        <v>0</v>
      </c>
      <c r="W18" s="4">
        <v>0</v>
      </c>
    </row>
    <row r="19" s="4" customFormat="1" spans="1:23">
      <c r="A19" s="4">
        <v>15707936542</v>
      </c>
      <c r="B19" s="4" t="s">
        <v>25</v>
      </c>
      <c r="C19" s="4" t="s">
        <v>70</v>
      </c>
      <c r="D19" s="4" t="s">
        <v>71</v>
      </c>
      <c r="E19" s="4" t="s">
        <v>72</v>
      </c>
      <c r="F19" s="5">
        <v>44382</v>
      </c>
      <c r="G19" s="5">
        <v>44383</v>
      </c>
      <c r="H19" s="4">
        <v>1</v>
      </c>
      <c r="I19" s="4">
        <v>1</v>
      </c>
      <c r="J19" s="4">
        <v>1</v>
      </c>
      <c r="K19" s="4" t="s">
        <v>29</v>
      </c>
      <c r="L19" s="4">
        <v>-505.48</v>
      </c>
      <c r="M19" s="4">
        <v>-505.48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44382</v>
      </c>
      <c r="S19" s="5">
        <v>44398</v>
      </c>
      <c r="T19" s="4" t="s">
        <v>33</v>
      </c>
      <c r="U19" s="4">
        <v>-505.48</v>
      </c>
      <c r="V19" s="4">
        <v>0</v>
      </c>
      <c r="W19" s="4">
        <v>0</v>
      </c>
    </row>
    <row r="20" s="4" customFormat="1" spans="1:23">
      <c r="A20" s="4" t="s">
        <v>74</v>
      </c>
      <c r="B20" s="4" t="s">
        <v>75</v>
      </c>
      <c r="C20" s="4" t="s">
        <v>26</v>
      </c>
      <c r="D20" s="4" t="s">
        <v>76</v>
      </c>
      <c r="E20" s="4" t="s">
        <v>77</v>
      </c>
      <c r="F20" s="5">
        <v>44396</v>
      </c>
      <c r="G20" s="5">
        <v>44397</v>
      </c>
      <c r="H20" s="4">
        <v>1</v>
      </c>
      <c r="I20" s="4">
        <v>1</v>
      </c>
      <c r="J20" s="4">
        <v>1</v>
      </c>
      <c r="K20" s="4" t="s">
        <v>29</v>
      </c>
      <c r="L20" s="4">
        <v>3710</v>
      </c>
      <c r="M20" s="4">
        <v>3710</v>
      </c>
      <c r="N20" s="4" t="s">
        <v>78</v>
      </c>
      <c r="O20" s="4" t="s">
        <v>79</v>
      </c>
      <c r="P20" s="4" t="s">
        <v>32</v>
      </c>
      <c r="Q20" s="4">
        <v>0</v>
      </c>
      <c r="R20" s="6">
        <v>44388.6769328704</v>
      </c>
      <c r="S20" s="5">
        <v>44398</v>
      </c>
      <c r="T20" s="4" t="s">
        <v>33</v>
      </c>
      <c r="U20" s="4">
        <v>3710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F32" sqref="F32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4">
        <v>15590190319</v>
      </c>
      <c r="B2" s="5">
        <v>44381</v>
      </c>
      <c r="C2" s="5">
        <v>44383</v>
      </c>
      <c r="D2" s="4">
        <v>2370</v>
      </c>
      <c r="E2" s="4" t="str">
        <f>VLOOKUP(A2,HOP!A:L,12,0)</f>
        <v>2370.00</v>
      </c>
      <c r="F2" s="4" t="str">
        <f>VLOOKUP(A2,HOP!A:C,3,0)</f>
        <v>2165494</v>
      </c>
      <c r="G2" s="4">
        <f>D2-E2</f>
        <v>0</v>
      </c>
      <c r="H2" s="4" t="str">
        <f>$H$1&amp;F2</f>
        <v>，2165494</v>
      </c>
      <c r="I2" s="4" t="str">
        <f>VLOOKUP(A2,HOP!A:T,20,0)</f>
        <v>直采</v>
      </c>
    </row>
    <row r="3" s="4" customFormat="1" spans="1:9">
      <c r="A3" s="4">
        <v>15647901288</v>
      </c>
      <c r="B3" s="5">
        <v>44381</v>
      </c>
      <c r="C3" s="5">
        <v>44383</v>
      </c>
      <c r="D3" s="4">
        <v>509.46</v>
      </c>
      <c r="E3" s="4" t="str">
        <f>VLOOKUP(A3,HOP!A:L,12,0)</f>
        <v>509.46</v>
      </c>
      <c r="F3" s="4" t="str">
        <f>VLOOKUP(A3,HOP!A:C,3,0)</f>
        <v>2176475</v>
      </c>
      <c r="G3" s="4">
        <f>D3-E3</f>
        <v>0</v>
      </c>
      <c r="H3" s="4" t="str">
        <f>$H$1&amp;F3</f>
        <v>，2176475</v>
      </c>
      <c r="I3" s="4" t="str">
        <f>VLOOKUP(A3,HOP!A:T,20,0)</f>
        <v>直连</v>
      </c>
    </row>
    <row r="4" s="4" customFormat="1" spans="1:9">
      <c r="A4" s="4">
        <v>15647927174</v>
      </c>
      <c r="B4" s="5">
        <v>44381</v>
      </c>
      <c r="C4" s="5">
        <v>44383</v>
      </c>
      <c r="D4" s="4">
        <v>575.02</v>
      </c>
      <c r="E4" s="4" t="str">
        <f>VLOOKUP(A4,HOP!A:L,12,0)</f>
        <v>575.02</v>
      </c>
      <c r="F4" s="4" t="str">
        <f>VLOOKUP(A4,HOP!A:C,3,0)</f>
        <v>2176485</v>
      </c>
      <c r="G4" s="4">
        <f>D4-E4</f>
        <v>0</v>
      </c>
      <c r="H4" s="4" t="str">
        <f>$H$1&amp;F4</f>
        <v>，2176485</v>
      </c>
      <c r="I4" s="4" t="str">
        <f>VLOOKUP(A4,HOP!A:T,20,0)</f>
        <v>直连</v>
      </c>
    </row>
    <row r="5" s="4" customFormat="1" spans="1:9">
      <c r="A5" s="4">
        <v>15650497108</v>
      </c>
      <c r="B5" s="5">
        <v>44381</v>
      </c>
      <c r="C5" s="5">
        <v>44383</v>
      </c>
      <c r="D5" s="4">
        <v>3818</v>
      </c>
      <c r="E5" s="4" t="str">
        <f>VLOOKUP(A5,HOP!A:L,12,0)</f>
        <v>3818.00</v>
      </c>
      <c r="F5" s="4" t="str">
        <f>VLOOKUP(A5,HOP!A:C,3,0)</f>
        <v>2177261</v>
      </c>
      <c r="G5" s="4">
        <f>D5-E5</f>
        <v>0</v>
      </c>
      <c r="H5" s="4" t="str">
        <f>$H$1&amp;F5</f>
        <v>，2177261</v>
      </c>
      <c r="I5" s="4" t="str">
        <f>VLOOKUP(A5,HOP!A:T,20,0)</f>
        <v>直采</v>
      </c>
    </row>
    <row r="6" s="4" customFormat="1" spans="1:9">
      <c r="A6" s="4">
        <v>15671973790</v>
      </c>
      <c r="B6" s="5">
        <v>44381</v>
      </c>
      <c r="C6" s="5">
        <v>44383</v>
      </c>
      <c r="D6" s="4">
        <v>534.57</v>
      </c>
      <c r="E6" s="4" t="str">
        <f>VLOOKUP(A6,HOP!A:L,12,0)</f>
        <v>534.58</v>
      </c>
      <c r="F6" s="4" t="str">
        <f>VLOOKUP(A6,HOP!A:C,3,0)</f>
        <v>2180274</v>
      </c>
      <c r="G6" s="4">
        <f>D6-E6</f>
        <v>-0.00999999999999091</v>
      </c>
      <c r="H6" s="4" t="str">
        <f>$H$1&amp;F6</f>
        <v>，2180274</v>
      </c>
      <c r="I6" s="4" t="str">
        <f>VLOOKUP(A6,HOP!A:T,20,0)</f>
        <v>直连</v>
      </c>
    </row>
    <row r="7" s="4" customFormat="1" spans="1:9">
      <c r="A7" s="4">
        <v>15672009568</v>
      </c>
      <c r="B7" s="5">
        <v>44379</v>
      </c>
      <c r="C7" s="5">
        <v>44383</v>
      </c>
      <c r="D7" s="4">
        <v>2320</v>
      </c>
      <c r="E7" s="4" t="str">
        <f>VLOOKUP(A7,HOP!A:L,12,0)</f>
        <v>2320.00</v>
      </c>
      <c r="F7" s="4" t="str">
        <f>VLOOKUP(A7,HOP!A:C,3,0)</f>
        <v>2180294</v>
      </c>
      <c r="G7" s="4">
        <f>D7-E7</f>
        <v>0</v>
      </c>
      <c r="H7" s="4" t="str">
        <f>$H$1&amp;F7</f>
        <v>，2180294</v>
      </c>
      <c r="I7" s="4" t="str">
        <f>VLOOKUP(A7,HOP!A:T,20,0)</f>
        <v>直采</v>
      </c>
    </row>
    <row r="8" s="4" customFormat="1" spans="1:10">
      <c r="A8" s="4">
        <v>15693473655</v>
      </c>
      <c r="B8" s="5">
        <v>44381</v>
      </c>
      <c r="C8" s="5">
        <v>44383</v>
      </c>
      <c r="D8" s="4">
        <v>1075.4</v>
      </c>
      <c r="E8" s="4" t="str">
        <f>VLOOKUP(A8,HOP!A:L,12,0)</f>
        <v>1040.00</v>
      </c>
      <c r="F8" s="4" t="str">
        <f>VLOOKUP(A8,HOP!A:C,3,0)</f>
        <v>2183258</v>
      </c>
      <c r="G8" s="4">
        <f>D8-E8</f>
        <v>35.4000000000001</v>
      </c>
      <c r="H8" s="4" t="str">
        <f>$H$1&amp;F8</f>
        <v>，2183258</v>
      </c>
      <c r="I8" s="4" t="str">
        <f>VLOOKUP(A8,HOP!A:T,20,0)</f>
        <v>直采</v>
      </c>
      <c r="J8" s="4" t="s">
        <v>81</v>
      </c>
    </row>
    <row r="9" s="4" customFormat="1" spans="1:9">
      <c r="A9" s="4">
        <v>15699342878</v>
      </c>
      <c r="B9" s="5">
        <v>44382</v>
      </c>
      <c r="C9" s="5">
        <v>44383</v>
      </c>
      <c r="D9" s="4">
        <v>196.02</v>
      </c>
      <c r="E9" s="4" t="str">
        <f>VLOOKUP(A9,HOP!A:L,12,0)</f>
        <v>196.02</v>
      </c>
      <c r="F9" s="4" t="str">
        <f>VLOOKUP(A9,HOP!A:C,3,0)</f>
        <v>2183687</v>
      </c>
      <c r="G9" s="4">
        <f>D9-E9</f>
        <v>0</v>
      </c>
      <c r="H9" s="4" t="str">
        <f>$H$1&amp;F9</f>
        <v>，2183687</v>
      </c>
      <c r="I9" s="4" t="str">
        <f>VLOOKUP(A9,HOP!A:T,20,0)</f>
        <v>直连</v>
      </c>
    </row>
    <row r="10" s="4" customFormat="1" spans="1:9">
      <c r="A10" s="4">
        <v>15701353701</v>
      </c>
      <c r="B10" s="5">
        <v>44382</v>
      </c>
      <c r="C10" s="5">
        <v>44383</v>
      </c>
      <c r="D10" s="4">
        <v>89</v>
      </c>
      <c r="E10" s="4" t="str">
        <f>VLOOKUP(A10,HOP!A:L,12,0)</f>
        <v>89.00</v>
      </c>
      <c r="F10" s="4" t="str">
        <f>VLOOKUP(A10,HOP!A:C,3,0)</f>
        <v>2184066</v>
      </c>
      <c r="G10" s="4">
        <f>D10-E10</f>
        <v>0</v>
      </c>
      <c r="H10" s="4" t="str">
        <f>$H$1&amp;F10</f>
        <v>，2184066</v>
      </c>
      <c r="I10" s="4" t="str">
        <f>VLOOKUP(A10,HOP!A:T,20,0)</f>
        <v>Saas酒店</v>
      </c>
    </row>
    <row r="11" s="4" customFormat="1" spans="1:9">
      <c r="A11" s="4">
        <v>15705141550</v>
      </c>
      <c r="B11" s="5">
        <v>44382</v>
      </c>
      <c r="C11" s="5">
        <v>44383</v>
      </c>
      <c r="D11" s="4">
        <v>525.4</v>
      </c>
      <c r="E11" s="4" t="str">
        <f>VLOOKUP(A11,HOP!A:L,12,0)</f>
        <v>525.40</v>
      </c>
      <c r="F11" s="4" t="str">
        <f>VLOOKUP(A11,HOP!A:C,3,0)</f>
        <v>2184249</v>
      </c>
      <c r="G11" s="4">
        <f>D11-E11</f>
        <v>0</v>
      </c>
      <c r="H11" s="4" t="str">
        <f>$H$1&amp;F11</f>
        <v>，2184249</v>
      </c>
      <c r="I11" s="4" t="str">
        <f>VLOOKUP(A11,HOP!A:T,20,0)</f>
        <v>直连</v>
      </c>
    </row>
    <row r="12" s="4" customFormat="1" spans="1:9">
      <c r="A12" s="4">
        <v>15706309067</v>
      </c>
      <c r="B12" s="5">
        <v>44382</v>
      </c>
      <c r="C12" s="5">
        <v>44383</v>
      </c>
      <c r="D12" s="4">
        <v>706.45</v>
      </c>
      <c r="E12" s="4" t="str">
        <f>VLOOKUP(A12,HOP!A:L,12,0)</f>
        <v>706.45</v>
      </c>
      <c r="F12" s="4" t="str">
        <f>VLOOKUP(A12,HOP!A:C,3,0)</f>
        <v>2184411</v>
      </c>
      <c r="G12" s="4">
        <f>D12-E12</f>
        <v>0</v>
      </c>
      <c r="H12" s="4" t="str">
        <f>$H$1&amp;F12</f>
        <v>，2184411</v>
      </c>
      <c r="I12" s="4" t="str">
        <f>VLOOKUP(A12,HOP!A:T,20,0)</f>
        <v>直连</v>
      </c>
    </row>
    <row r="13" s="4" customFormat="1" spans="1:9">
      <c r="A13" s="4">
        <v>15706364965</v>
      </c>
      <c r="B13" s="5">
        <v>44382</v>
      </c>
      <c r="C13" s="5">
        <v>44383</v>
      </c>
      <c r="D13" s="4">
        <v>202.11</v>
      </c>
      <c r="E13" s="4" t="str">
        <f>VLOOKUP(A13,HOP!A:L,12,0)</f>
        <v>202.11</v>
      </c>
      <c r="F13" s="4" t="str">
        <f>VLOOKUP(A13,HOP!A:C,3,0)</f>
        <v>2184427</v>
      </c>
      <c r="G13" s="4">
        <f>D13-E13</f>
        <v>0</v>
      </c>
      <c r="H13" s="4" t="str">
        <f>$H$1&amp;F13</f>
        <v>，2184427</v>
      </c>
      <c r="I13" s="4" t="str">
        <f>VLOOKUP(A13,HOP!A:T,20,0)</f>
        <v>直连</v>
      </c>
    </row>
    <row r="14" s="4" customFormat="1" spans="1:9">
      <c r="A14" s="4">
        <v>15706492585</v>
      </c>
      <c r="B14" s="5">
        <v>44382</v>
      </c>
      <c r="C14" s="5">
        <v>44383</v>
      </c>
      <c r="D14" s="4">
        <v>375</v>
      </c>
      <c r="E14" s="4" t="str">
        <f>VLOOKUP(A14,HOP!A:L,12,0)</f>
        <v>375.00</v>
      </c>
      <c r="F14" s="4" t="str">
        <f>VLOOKUP(A14,HOP!A:C,3,0)</f>
        <v>2184449</v>
      </c>
      <c r="G14" s="4">
        <f>D14-E14</f>
        <v>0</v>
      </c>
      <c r="H14" s="4" t="str">
        <f>$H$1&amp;F14</f>
        <v>，2184449</v>
      </c>
      <c r="I14" s="4" t="str">
        <f>VLOOKUP(A14,HOP!A:T,20,0)</f>
        <v>直采</v>
      </c>
    </row>
    <row r="15" s="4" customFormat="1" hidden="1" spans="1:9">
      <c r="A15" s="4">
        <v>15707157315</v>
      </c>
      <c r="B15" s="5">
        <v>44382</v>
      </c>
      <c r="C15" s="5">
        <v>44383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hidden="1" spans="1:9">
      <c r="A16" s="4">
        <v>15707936542</v>
      </c>
      <c r="B16" s="5">
        <v>44382</v>
      </c>
      <c r="C16" s="5">
        <v>44383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spans="1:9">
      <c r="A17" s="4" t="s">
        <v>74</v>
      </c>
      <c r="B17" s="5">
        <v>44396</v>
      </c>
      <c r="C17" s="5">
        <v>44397</v>
      </c>
      <c r="D17" s="4">
        <v>3710</v>
      </c>
      <c r="E17" s="4">
        <v>3710</v>
      </c>
      <c r="F17" s="4">
        <v>2192855</v>
      </c>
      <c r="G17" s="4">
        <f>D17-E17</f>
        <v>0</v>
      </c>
      <c r="H17" s="4" t="str">
        <f>$H$1&amp;F17</f>
        <v>，2192855</v>
      </c>
      <c r="I17" s="4" t="e">
        <f>VLOOKUP(A17,HOP!A:T,20,0)</f>
        <v>#N/A</v>
      </c>
    </row>
    <row r="20" spans="4:4">
      <c r="D20" s="4">
        <f>SUM(D2:D19)</f>
        <v>17006.43</v>
      </c>
    </row>
    <row r="21" spans="4:4">
      <c r="D21" s="4" t="s">
        <v>82</v>
      </c>
    </row>
    <row r="24" spans="1:3">
      <c r="A24" s="4" t="s">
        <v>83</v>
      </c>
      <c r="C24" s="4">
        <v>13633</v>
      </c>
    </row>
    <row r="25" spans="1:3">
      <c r="A25" s="4" t="s">
        <v>84</v>
      </c>
      <c r="C25" s="4">
        <v>3249.03</v>
      </c>
    </row>
    <row r="26" spans="1:3">
      <c r="A26" s="4" t="s">
        <v>85</v>
      </c>
      <c r="C26" s="4">
        <v>89</v>
      </c>
    </row>
    <row r="27" spans="1:3">
      <c r="A27" s="4" t="s">
        <v>86</v>
      </c>
      <c r="C27" s="4">
        <v>35.4</v>
      </c>
    </row>
    <row r="28" spans="1:3">
      <c r="A28" s="4" t="s">
        <v>87</v>
      </c>
      <c r="C28" s="4">
        <f>SUBTOTAL(9,C24:C27)</f>
        <v>17006.43</v>
      </c>
    </row>
  </sheetData>
  <autoFilter ref="A1:XFD21">
    <filterColumn colId="3">
      <filters blank="1">
        <filter val="3710"/>
        <filter val="202.11"/>
        <filter val="534.57"/>
        <filter val="3818"/>
        <filter val="2320"/>
        <filter val="525.4"/>
        <filter val="1075.4"/>
        <filter val="2370"/>
        <filter val="375"/>
        <filter val="17006.43 CNY"/>
        <filter val="196.02"/>
        <filter val="575.02"/>
        <filter val="17006.43"/>
        <filter val="706.45"/>
        <filter val="509.46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15706492585</v>
      </c>
      <c r="B2" s="1" t="s">
        <v>105</v>
      </c>
      <c r="C2" s="1" t="s">
        <v>106</v>
      </c>
      <c r="D2" s="1" t="s">
        <v>107</v>
      </c>
      <c r="E2" s="1" t="s">
        <v>67</v>
      </c>
      <c r="F2" s="1" t="s">
        <v>105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</row>
    <row r="3" s="1" customFormat="1" spans="1:20">
      <c r="A3" s="3">
        <v>15706364965</v>
      </c>
      <c r="B3" s="1" t="s">
        <v>105</v>
      </c>
      <c r="C3" s="1" t="s">
        <v>119</v>
      </c>
      <c r="D3" s="1" t="s">
        <v>120</v>
      </c>
      <c r="E3" s="1" t="s">
        <v>64</v>
      </c>
      <c r="F3" s="1" t="s">
        <v>105</v>
      </c>
      <c r="G3" s="1" t="s">
        <v>108</v>
      </c>
      <c r="H3" s="1" t="s">
        <v>109</v>
      </c>
      <c r="I3" s="1" t="s">
        <v>121</v>
      </c>
      <c r="J3" s="1" t="s">
        <v>111</v>
      </c>
      <c r="K3" s="1" t="s">
        <v>121</v>
      </c>
      <c r="L3" s="1" t="s">
        <v>121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122</v>
      </c>
      <c r="R3" s="1" t="s">
        <v>116</v>
      </c>
      <c r="S3" s="1" t="s">
        <v>117</v>
      </c>
      <c r="T3" s="1" t="s">
        <v>123</v>
      </c>
    </row>
    <row r="4" s="1" customFormat="1" spans="1:20">
      <c r="A4" s="3">
        <v>15706309067</v>
      </c>
      <c r="B4" s="1" t="s">
        <v>105</v>
      </c>
      <c r="C4" s="1" t="s">
        <v>124</v>
      </c>
      <c r="D4" s="1" t="s">
        <v>125</v>
      </c>
      <c r="E4" s="1" t="s">
        <v>61</v>
      </c>
      <c r="F4" s="1" t="s">
        <v>105</v>
      </c>
      <c r="G4" s="1" t="s">
        <v>108</v>
      </c>
      <c r="H4" s="1" t="s">
        <v>109</v>
      </c>
      <c r="I4" s="1" t="s">
        <v>126</v>
      </c>
      <c r="J4" s="1" t="s">
        <v>111</v>
      </c>
      <c r="K4" s="1" t="s">
        <v>126</v>
      </c>
      <c r="L4" s="1" t="s">
        <v>126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127</v>
      </c>
      <c r="R4" s="1" t="s">
        <v>116</v>
      </c>
      <c r="S4" s="1" t="s">
        <v>117</v>
      </c>
      <c r="T4" s="1" t="s">
        <v>123</v>
      </c>
    </row>
    <row r="5" s="1" customFormat="1" spans="1:20">
      <c r="A5" s="3">
        <v>15705141550</v>
      </c>
      <c r="B5" s="1" t="s">
        <v>105</v>
      </c>
      <c r="C5" s="1" t="s">
        <v>128</v>
      </c>
      <c r="D5" s="1" t="s">
        <v>129</v>
      </c>
      <c r="E5" s="1" t="s">
        <v>58</v>
      </c>
      <c r="F5" s="1" t="s">
        <v>105</v>
      </c>
      <c r="G5" s="1" t="s">
        <v>108</v>
      </c>
      <c r="H5" s="1" t="s">
        <v>109</v>
      </c>
      <c r="I5" s="1" t="s">
        <v>130</v>
      </c>
      <c r="J5" s="1" t="s">
        <v>111</v>
      </c>
      <c r="K5" s="1" t="s">
        <v>130</v>
      </c>
      <c r="L5" s="1" t="s">
        <v>130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131</v>
      </c>
      <c r="R5" s="1" t="s">
        <v>116</v>
      </c>
      <c r="S5" s="1" t="s">
        <v>117</v>
      </c>
      <c r="T5" s="1" t="s">
        <v>123</v>
      </c>
    </row>
    <row r="6" s="1" customFormat="1" spans="1:20">
      <c r="A6" s="3">
        <v>15701353701</v>
      </c>
      <c r="B6" s="1" t="s">
        <v>105</v>
      </c>
      <c r="C6" s="1" t="s">
        <v>132</v>
      </c>
      <c r="D6" s="1" t="s">
        <v>133</v>
      </c>
      <c r="E6" s="1" t="s">
        <v>55</v>
      </c>
      <c r="F6" s="1" t="s">
        <v>105</v>
      </c>
      <c r="G6" s="1" t="s">
        <v>108</v>
      </c>
      <c r="H6" s="1" t="s">
        <v>109</v>
      </c>
      <c r="I6" s="1" t="s">
        <v>134</v>
      </c>
      <c r="J6" s="1" t="s">
        <v>111</v>
      </c>
      <c r="K6" s="1" t="s">
        <v>134</v>
      </c>
      <c r="L6" s="1" t="s">
        <v>134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135</v>
      </c>
      <c r="R6" s="1" t="s">
        <v>116</v>
      </c>
      <c r="S6" s="1" t="s">
        <v>117</v>
      </c>
      <c r="T6" s="1" t="s">
        <v>136</v>
      </c>
    </row>
    <row r="7" s="1" customFormat="1" spans="1:20">
      <c r="A7" s="3">
        <v>15699342878</v>
      </c>
      <c r="B7" s="1" t="s">
        <v>137</v>
      </c>
      <c r="C7" s="1" t="s">
        <v>138</v>
      </c>
      <c r="D7" s="1" t="s">
        <v>139</v>
      </c>
      <c r="E7" s="1" t="s">
        <v>52</v>
      </c>
      <c r="F7" s="1" t="s">
        <v>105</v>
      </c>
      <c r="G7" s="1" t="s">
        <v>108</v>
      </c>
      <c r="H7" s="1" t="s">
        <v>109</v>
      </c>
      <c r="I7" s="1" t="s">
        <v>140</v>
      </c>
      <c r="J7" s="1" t="s">
        <v>111</v>
      </c>
      <c r="K7" s="1" t="s">
        <v>140</v>
      </c>
      <c r="L7" s="1" t="s">
        <v>140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141</v>
      </c>
      <c r="R7" s="1" t="s">
        <v>116</v>
      </c>
      <c r="S7" s="1" t="s">
        <v>117</v>
      </c>
      <c r="T7" s="1" t="s">
        <v>123</v>
      </c>
    </row>
    <row r="8" s="1" customFormat="1" spans="1:20">
      <c r="A8" s="3">
        <v>15693473655</v>
      </c>
      <c r="B8" s="1" t="s">
        <v>137</v>
      </c>
      <c r="C8" s="1" t="s">
        <v>142</v>
      </c>
      <c r="D8" s="1" t="s">
        <v>143</v>
      </c>
      <c r="E8" s="1" t="s">
        <v>49</v>
      </c>
      <c r="F8" s="1" t="s">
        <v>137</v>
      </c>
      <c r="G8" s="1" t="s">
        <v>108</v>
      </c>
      <c r="H8" s="1" t="s">
        <v>109</v>
      </c>
      <c r="I8" s="1" t="s">
        <v>144</v>
      </c>
      <c r="J8" s="1" t="s">
        <v>111</v>
      </c>
      <c r="K8" s="1" t="s">
        <v>144</v>
      </c>
      <c r="L8" s="1" t="s">
        <v>145</v>
      </c>
      <c r="M8" s="1" t="s">
        <v>146</v>
      </c>
      <c r="N8" s="1" t="s">
        <v>146</v>
      </c>
      <c r="O8" s="1" t="s">
        <v>113</v>
      </c>
      <c r="P8" s="1" t="s">
        <v>114</v>
      </c>
      <c r="Q8" s="1" t="s">
        <v>147</v>
      </c>
      <c r="R8" s="1" t="s">
        <v>116</v>
      </c>
      <c r="S8" s="1" t="s">
        <v>117</v>
      </c>
      <c r="T8" s="1" t="s">
        <v>118</v>
      </c>
    </row>
    <row r="9" s="1" customFormat="1" spans="1:20">
      <c r="A9" s="3">
        <v>15672009568</v>
      </c>
      <c r="B9" s="1" t="s">
        <v>148</v>
      </c>
      <c r="C9" s="1" t="s">
        <v>149</v>
      </c>
      <c r="D9" s="1" t="s">
        <v>150</v>
      </c>
      <c r="E9" s="1" t="s">
        <v>46</v>
      </c>
      <c r="F9" s="1" t="s">
        <v>151</v>
      </c>
      <c r="G9" s="1" t="s">
        <v>108</v>
      </c>
      <c r="H9" s="1" t="s">
        <v>109</v>
      </c>
      <c r="I9" s="1" t="s">
        <v>152</v>
      </c>
      <c r="J9" s="1" t="s">
        <v>111</v>
      </c>
      <c r="K9" s="1" t="s">
        <v>152</v>
      </c>
      <c r="L9" s="1" t="s">
        <v>152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153</v>
      </c>
      <c r="R9" s="1" t="s">
        <v>116</v>
      </c>
      <c r="S9" s="1" t="s">
        <v>117</v>
      </c>
      <c r="T9" s="1" t="s">
        <v>118</v>
      </c>
    </row>
    <row r="10" s="1" customFormat="1" spans="1:20">
      <c r="A10" s="3">
        <v>15671973790</v>
      </c>
      <c r="B10" s="1" t="s">
        <v>148</v>
      </c>
      <c r="C10" s="1" t="s">
        <v>154</v>
      </c>
      <c r="D10" s="1" t="s">
        <v>155</v>
      </c>
      <c r="E10" s="1" t="s">
        <v>43</v>
      </c>
      <c r="F10" s="1" t="s">
        <v>137</v>
      </c>
      <c r="G10" s="1" t="s">
        <v>108</v>
      </c>
      <c r="H10" s="1" t="s">
        <v>109</v>
      </c>
      <c r="I10" s="1" t="s">
        <v>156</v>
      </c>
      <c r="J10" s="1" t="s">
        <v>111</v>
      </c>
      <c r="K10" s="1" t="s">
        <v>156</v>
      </c>
      <c r="L10" s="1" t="s">
        <v>156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157</v>
      </c>
      <c r="R10" s="1" t="s">
        <v>116</v>
      </c>
      <c r="S10" s="1" t="s">
        <v>117</v>
      </c>
      <c r="T10" s="1" t="s">
        <v>123</v>
      </c>
    </row>
    <row r="11" s="1" customFormat="1" spans="1:20">
      <c r="A11" s="3">
        <v>15650497108</v>
      </c>
      <c r="B11" s="1" t="s">
        <v>158</v>
      </c>
      <c r="C11" s="1" t="s">
        <v>159</v>
      </c>
      <c r="D11" s="1" t="s">
        <v>160</v>
      </c>
      <c r="E11" s="1" t="s">
        <v>161</v>
      </c>
      <c r="F11" s="1" t="s">
        <v>137</v>
      </c>
      <c r="G11" s="1" t="s">
        <v>108</v>
      </c>
      <c r="H11" s="1" t="s">
        <v>109</v>
      </c>
      <c r="I11" s="1" t="s">
        <v>162</v>
      </c>
      <c r="J11" s="1" t="s">
        <v>111</v>
      </c>
      <c r="K11" s="1" t="s">
        <v>162</v>
      </c>
      <c r="L11" s="1" t="s">
        <v>162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163</v>
      </c>
      <c r="R11" s="1" t="s">
        <v>116</v>
      </c>
      <c r="S11" s="1" t="s">
        <v>117</v>
      </c>
      <c r="T11" s="1" t="s">
        <v>118</v>
      </c>
    </row>
    <row r="12" s="1" customFormat="1" spans="1:20">
      <c r="A12" s="3">
        <v>15647927174</v>
      </c>
      <c r="B12" s="1" t="s">
        <v>164</v>
      </c>
      <c r="C12" s="1" t="s">
        <v>165</v>
      </c>
      <c r="D12" s="1" t="s">
        <v>166</v>
      </c>
      <c r="E12" s="1" t="s">
        <v>36</v>
      </c>
      <c r="F12" s="1" t="s">
        <v>137</v>
      </c>
      <c r="G12" s="1" t="s">
        <v>108</v>
      </c>
      <c r="H12" s="1" t="s">
        <v>109</v>
      </c>
      <c r="I12" s="1" t="s">
        <v>167</v>
      </c>
      <c r="J12" s="1" t="s">
        <v>111</v>
      </c>
      <c r="K12" s="1" t="s">
        <v>167</v>
      </c>
      <c r="L12" s="1" t="s">
        <v>167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168</v>
      </c>
      <c r="R12" s="1" t="s">
        <v>116</v>
      </c>
      <c r="S12" s="1" t="s">
        <v>117</v>
      </c>
      <c r="T12" s="1" t="s">
        <v>123</v>
      </c>
    </row>
    <row r="13" s="1" customFormat="1" spans="1:20">
      <c r="A13" s="3">
        <v>15647901288</v>
      </c>
      <c r="B13" s="1" t="s">
        <v>164</v>
      </c>
      <c r="C13" s="1" t="s">
        <v>169</v>
      </c>
      <c r="D13" s="1" t="s">
        <v>166</v>
      </c>
      <c r="E13" s="1" t="s">
        <v>36</v>
      </c>
      <c r="F13" s="1" t="s">
        <v>137</v>
      </c>
      <c r="G13" s="1" t="s">
        <v>108</v>
      </c>
      <c r="H13" s="1" t="s">
        <v>109</v>
      </c>
      <c r="I13" s="1" t="s">
        <v>170</v>
      </c>
      <c r="J13" s="1" t="s">
        <v>111</v>
      </c>
      <c r="K13" s="1" t="s">
        <v>170</v>
      </c>
      <c r="L13" s="1" t="s">
        <v>170</v>
      </c>
      <c r="M13" s="1" t="s">
        <v>112</v>
      </c>
      <c r="N13" s="1" t="s">
        <v>112</v>
      </c>
      <c r="O13" s="1" t="s">
        <v>113</v>
      </c>
      <c r="P13" s="1" t="s">
        <v>114</v>
      </c>
      <c r="Q13" s="1" t="s">
        <v>171</v>
      </c>
      <c r="R13" s="1" t="s">
        <v>116</v>
      </c>
      <c r="S13" s="1" t="s">
        <v>117</v>
      </c>
      <c r="T13" s="1" t="s">
        <v>123</v>
      </c>
    </row>
    <row r="14" s="1" customFormat="1" spans="1:20">
      <c r="A14" s="3">
        <v>15590190319</v>
      </c>
      <c r="B14" s="1" t="s">
        <v>172</v>
      </c>
      <c r="C14" s="1" t="s">
        <v>173</v>
      </c>
      <c r="D14" s="1" t="s">
        <v>174</v>
      </c>
      <c r="E14" s="1" t="s">
        <v>30</v>
      </c>
      <c r="F14" s="1" t="s">
        <v>137</v>
      </c>
      <c r="G14" s="1" t="s">
        <v>108</v>
      </c>
      <c r="H14" s="1" t="s">
        <v>109</v>
      </c>
      <c r="I14" s="1" t="s">
        <v>175</v>
      </c>
      <c r="J14" s="1" t="s">
        <v>111</v>
      </c>
      <c r="K14" s="1" t="s">
        <v>175</v>
      </c>
      <c r="L14" s="1" t="s">
        <v>175</v>
      </c>
      <c r="M14" s="1" t="s">
        <v>112</v>
      </c>
      <c r="N14" s="1" t="s">
        <v>112</v>
      </c>
      <c r="O14" s="1" t="s">
        <v>113</v>
      </c>
      <c r="P14" s="1" t="s">
        <v>114</v>
      </c>
      <c r="Q14" s="1" t="s">
        <v>176</v>
      </c>
      <c r="R14" s="1" t="s">
        <v>116</v>
      </c>
      <c r="S14" s="1" t="s">
        <v>117</v>
      </c>
      <c r="T14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2021-07-21T01:27:05Z</dcterms:created>
  <dcterms:modified xsi:type="dcterms:W3CDTF">2021-07-21T01:35:51Z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DA65E0EE20B94C56956E599BF0932E17</vt:lpwstr>
  </property>
  <property fmtid="{D5CDD505-2E9C-101B-9397-08002B2CF9AE}" pid="3" name="KSOProductBuildVer">
    <vt:lpwstr>2052-11.1.0.10503</vt:lpwstr>
  </property>
</Properties>
</file>