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<sst xmlns="http://schemas.openxmlformats.org/spreadsheetml/2006/main" count="462" uniqueCount="158">
  <si>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</si>
  <si>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</si>
  <si>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</si>
  <si>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</si>
  <si>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</si>
  <si>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</si>
  <si>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</si>
  <si>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</si>
  <si>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</si>
  <si>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</si>
  <si>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</si>
  <si>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</si>
  <si>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</si>
  <si>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</si>
  <si>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</si>
  <si>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</si>
  <si>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</si>
  <si>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</si>
  <si>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</si>
  <si>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</si>
  <si>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</si>
  <si>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</si>
  <si>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</si>
  <si>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</si>
  <si>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</si>
  <si>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</si>
  <si>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</si>
  <si>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[西归浦市]济州神话世界度假酒店-蓝鼎(Landing Jeju Shinhwa World Hotels&amp;Resorts)(15303678)</t>
  </si>
  <si>
    <t>高级特大床房&lt;今日特价 &gt;&lt;双人入住&gt;&lt;双早&gt;</t>
  </si>
  <si>
    <t>CNY</t>
  </si>
  <si>
    <t>KIM/SUL</t>
  </si>
  <si>
    <t>CA2019210726CNY-W</t>
  </si>
  <si>
    <t>未提现</t>
  </si>
  <si>
    <t>携程开票</t>
  </si>
  <si>
    <t>高级特大床房&lt;今日特价 &gt;&lt;双人入住&gt;&lt;无早&gt;</t>
  </si>
  <si>
    <t>KIM/INGYU</t>
  </si>
  <si>
    <t>[别府]Hotel Sea Wave Beppu(77244570)</t>
  </si>
  <si>
    <t>标准单人房(西式)&lt;双人入住&gt;&lt;特价&gt;&lt;无早&gt;</t>
  </si>
  <si>
    <t>Aoi/Taguchi,Aoi/Taguchi</t>
  </si>
  <si>
    <t>取消</t>
  </si>
  <si>
    <t>tomiyama/mutsumi</t>
  </si>
  <si>
    <t>[新加坡]新加坡客安酒店 (SG Clean)(The Clan Hotel Singapore by Far East Hospitality (SG Clean))(76296409)</t>
  </si>
  <si>
    <t>豪华房&lt;双人入住&gt;&lt;限量特惠&gt;&lt;双早&gt;</t>
  </si>
  <si>
    <t>TAN/YONG LIANG</t>
  </si>
  <si>
    <t>shimizu/yuki,shimizu/yuki</t>
  </si>
  <si>
    <t>KOBAYASHI/TSUNEKI</t>
  </si>
  <si>
    <t>Shimizu/Hideto,Shimizu/Hideto</t>
  </si>
  <si>
    <t>[西归浦市]济州神话世界萨默塞特服务公寓(Somerset Jeju Shinhwa World)(15303721)</t>
  </si>
  <si>
    <t>家庭地暖套房&lt;今日特价 &gt;&lt;五人入住&gt;&lt;早餐&gt;</t>
  </si>
  <si>
    <t>kim/suksoo</t>
  </si>
  <si>
    <t>Taniguchi/Hideaki</t>
  </si>
  <si>
    <t>家庭套房&lt;今日特价 &gt;&lt;四人入住&gt;&lt;无早&gt;</t>
  </si>
  <si>
    <t>KIM/NAMYEOUN</t>
  </si>
  <si>
    <t>家庭地暖套房&lt;今日特价 &gt;&lt;四人入住&gt;&lt;无早&gt;</t>
  </si>
  <si>
    <t>kim/sunhee</t>
  </si>
  <si>
    <t>[曼谷]索菲特曼谷素坤逸酒店(Sofitel Bangkok Sukhumvit)(4119444)</t>
  </si>
  <si>
    <t>奢华特大床房&lt;双人入住&gt;&lt;不适用泰国客人&gt;&lt;无早&gt;</t>
  </si>
  <si>
    <t>KIM/YONGSUNG</t>
  </si>
  <si>
    <t>SONG/EUN JUNG</t>
  </si>
  <si>
    <t>，</t>
  </si>
  <si>
    <t>A210726100034481</t>
  </si>
  <si>
    <t>CNY / HKD 当前参考汇率: 1.198859622</t>
  </si>
  <si>
    <t>总计： 25749 CNY/
30869.44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</si>
  <si>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</si>
  <si>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</si>
  <si>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</si>
  <si>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</si>
  <si>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</si>
  <si>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</si>
  <si>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</si>
  <si>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</si>
  <si>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</si>
  <si>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</si>
  <si>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</si>
  <si>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</si>
  <si>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</si>
  <si>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</si>
  <si>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</si>
  <si>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</si>
  <si>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</si>
  <si>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2021-07-19</t>
  </si>
  <si>
    <t>2201929</t>
  </si>
  <si>
    <t>索菲特曼谷素坤逸酒店</t>
  </si>
  <si>
    <t>KIM YONGSUNG</t>
  </si>
  <si>
    <t>2021-07-20</t>
  </si>
  <si>
    <t>退房日周结</t>
  </si>
  <si>
    <t>380.00</t>
  </si>
  <si>
    <t>RMB</t>
  </si>
  <si>
    <t>0</t>
  </si>
  <si>
    <t>0.00</t>
  </si>
  <si>
    <t>携程国际直连(DD)</t>
  </si>
  <si>
    <t>2021-07-19 13:30:25</t>
  </si>
  <si>
    <t>否</t>
  </si>
  <si>
    <t>汇智国际旅游发展有限公司</t>
  </si>
  <si>
    <t>直采</t>
  </si>
  <si>
    <t>2021-07-17</t>
  </si>
  <si>
    <t>2200003</t>
  </si>
  <si>
    <t>济州神话世界盛捷服务公寓</t>
  </si>
  <si>
    <t>kim sunhee</t>
  </si>
  <si>
    <t>2021-07-22</t>
  </si>
  <si>
    <t>4300.00</t>
  </si>
  <si>
    <t>2021-07-17 16:04:10</t>
  </si>
  <si>
    <t>2199803</t>
  </si>
  <si>
    <t>kim suksoo</t>
  </si>
  <si>
    <t>2021-07-18</t>
  </si>
  <si>
    <t>8600.00</t>
  </si>
  <si>
    <t>2021-07-17 13:26:59</t>
  </si>
  <si>
    <t>2199586</t>
  </si>
  <si>
    <t>KIM NAMYEOUN</t>
  </si>
  <si>
    <t>2021-07-21</t>
  </si>
  <si>
    <t>2319.00</t>
  </si>
  <si>
    <t>2021-07-17 13:30:07</t>
  </si>
  <si>
    <t>2021-07-13</t>
  </si>
  <si>
    <t>2195651</t>
  </si>
  <si>
    <t>别府波浪酒店</t>
  </si>
  <si>
    <t>Taniguchi Hideaki</t>
  </si>
  <si>
    <t>2021-07-23</t>
  </si>
  <si>
    <t>2021-07-24</t>
  </si>
  <si>
    <t>336.00</t>
  </si>
  <si>
    <t>2021-07-14 08:15:11</t>
  </si>
  <si>
    <t>2195116</t>
  </si>
  <si>
    <t>6602.00</t>
  </si>
  <si>
    <t>-6602</t>
  </si>
  <si>
    <t>2021-07-13 16:03:16</t>
  </si>
  <si>
    <t>2021-07-10</t>
  </si>
  <si>
    <t>2192234</t>
  </si>
  <si>
    <t>Shimizu Hideto,Shimizu Hideto</t>
  </si>
  <si>
    <t>335.00</t>
  </si>
  <si>
    <t>2021-07-11 11:28:49</t>
  </si>
  <si>
    <t>2021-07-09</t>
  </si>
  <si>
    <t>2189146</t>
  </si>
  <si>
    <t>KOBAYASHI TSUNEKI</t>
  </si>
  <si>
    <t>2021-07-09 10:44:49</t>
  </si>
  <si>
    <t>2021-07-06</t>
  </si>
  <si>
    <t>2185993</t>
  </si>
  <si>
    <t>shimizu yuki,shimizu yuki</t>
  </si>
  <si>
    <t>2021-07-07 08:11:10</t>
  </si>
  <si>
    <t>2021-07-05</t>
  </si>
  <si>
    <t>2184309</t>
  </si>
  <si>
    <t>新加坡客安酒店</t>
  </si>
  <si>
    <t>TAN YONG LIANG</t>
  </si>
  <si>
    <t>2021-07-25</t>
  </si>
  <si>
    <t>2326.00</t>
  </si>
  <si>
    <t>2021-07-05 16:43:42</t>
  </si>
  <si>
    <t>2021-07-02</t>
  </si>
  <si>
    <t>2181451</t>
  </si>
  <si>
    <t>tomiyama mutsumi</t>
  </si>
  <si>
    <t>2021-07-04 08:52:33</t>
  </si>
  <si>
    <t>2021-06-24</t>
  </si>
  <si>
    <t>2171031</t>
  </si>
  <si>
    <t>济州神话世界度假酒店-蓝鼎</t>
  </si>
  <si>
    <t>KIM INGYU</t>
  </si>
  <si>
    <t>946.00</t>
  </si>
  <si>
    <t>2021-06-25 09:01:18</t>
  </si>
  <si>
    <t>2170454</t>
  </si>
  <si>
    <t>KIM SUL</t>
  </si>
  <si>
    <t>5200.00</t>
  </si>
  <si>
    <t>2021-06-24 18:15:35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</si>
</sst>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15613931913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44398</v>
      </c>
      <c r="G2" s="5">
        <v>44402</v>
      </c>
      <c r="H2" s="4">
        <v>1</v>
      </c>
      <c r="I2" s="4">
        <v>4</v>
      </c>
      <c r="J2" s="4">
        <v>4</v>
      </c>
      <c r="K2" s="4" t="s">
        <v>29</v>
      </c>
      <c r="L2" s="4">
        <v>5200</v>
      </c>
      <c r="M2" s="4">
        <v>5200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44371</v>
      </c>
      <c r="S2" s="5">
        <v>44403</v>
      </c>
      <c r="T2" s="4" t="s">
        <v>33</v>
      </c>
      <c r="U2" s="4">
        <v>5200</v>
      </c>
      <c r="V2" s="4">
        <v>0</v>
      </c>
      <c r="W2" s="4">
        <v>0</v>
      </c>
      <c r="X2" s="4">
        <v>2170454</v>
      </c>
    </row>
    <row r="3" s="4" customFormat="1" spans="1:24">
      <c r="A3" s="4">
        <v>15618387605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44396</v>
      </c>
      <c r="G3" s="5">
        <v>44397</v>
      </c>
      <c r="H3" s="4">
        <v>1</v>
      </c>
      <c r="I3" s="4">
        <v>1</v>
      </c>
      <c r="J3" s="4">
        <v>1</v>
      </c>
      <c r="K3" s="4" t="s">
        <v>29</v>
      </c>
      <c r="L3" s="4">
        <v>946</v>
      </c>
      <c r="M3" s="4">
        <v>946</v>
      </c>
      <c r="N3" s="4" t="s">
        <v>35</v>
      </c>
      <c r="O3" s="4" t="s">
        <v>31</v>
      </c>
      <c r="P3" s="4" t="s">
        <v>32</v>
      </c>
      <c r="Q3" s="4">
        <v>0</v>
      </c>
      <c r="R3" s="6">
        <v>44371</v>
      </c>
      <c r="S3" s="5">
        <v>44403</v>
      </c>
      <c r="T3" s="4" t="s">
        <v>33</v>
      </c>
      <c r="U3" s="4">
        <v>946</v>
      </c>
      <c r="V3" s="4">
        <v>0</v>
      </c>
      <c r="W3" s="4">
        <v>0</v>
      </c>
      <c r="X3" s="4">
        <v>2171031</v>
      </c>
    </row>
    <row r="4" s="4" customFormat="1" spans="1:24">
      <c r="A4" s="4">
        <v>15647847292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44399</v>
      </c>
      <c r="G4" s="5">
        <v>44401</v>
      </c>
      <c r="H4" s="4">
        <v>1</v>
      </c>
      <c r="I4" s="4">
        <v>2</v>
      </c>
      <c r="J4" s="4">
        <v>2</v>
      </c>
      <c r="K4" s="4" t="s">
        <v>29</v>
      </c>
      <c r="L4" s="4">
        <v>672</v>
      </c>
      <c r="M4" s="4">
        <v>672</v>
      </c>
      <c r="N4" s="4" t="s">
        <v>38</v>
      </c>
      <c r="O4" s="4" t="s">
        <v>31</v>
      </c>
      <c r="P4" s="4" t="s">
        <v>32</v>
      </c>
      <c r="Q4" s="4">
        <v>0</v>
      </c>
      <c r="R4" s="6">
        <v>44375</v>
      </c>
      <c r="S4" s="5">
        <v>44403</v>
      </c>
      <c r="T4" s="4" t="s">
        <v>33</v>
      </c>
      <c r="U4" s="4">
        <v>672</v>
      </c>
      <c r="V4" s="4">
        <v>0</v>
      </c>
      <c r="W4" s="4">
        <v>0</v>
      </c>
      <c r="X4" s="4">
        <v>2176457</v>
      </c>
    </row>
    <row r="5" s="4" customFormat="1" spans="1:24">
      <c r="A5" s="4">
        <v>15647847292</v>
      </c>
      <c r="B5" s="4" t="s">
        <v>25</v>
      </c>
      <c r="C5" s="4" t="s">
        <v>39</v>
      </c>
      <c r="D5" s="4" t="s">
        <v>36</v>
      </c>
      <c r="E5" s="4" t="s">
        <v>37</v>
      </c>
      <c r="F5" s="5">
        <v>44399</v>
      </c>
      <c r="G5" s="5">
        <v>44401</v>
      </c>
      <c r="H5" s="4">
        <v>1</v>
      </c>
      <c r="I5" s="4">
        <v>2</v>
      </c>
      <c r="J5" s="4">
        <v>2</v>
      </c>
      <c r="K5" s="4" t="s">
        <v>29</v>
      </c>
      <c r="L5" s="4">
        <v>-672</v>
      </c>
      <c r="M5" s="4">
        <v>-672</v>
      </c>
      <c r="N5" s="4" t="s">
        <v>38</v>
      </c>
      <c r="O5" s="4" t="s">
        <v>31</v>
      </c>
      <c r="P5" s="4" t="s">
        <v>32</v>
      </c>
      <c r="Q5" s="4">
        <v>0</v>
      </c>
      <c r="R5" s="6">
        <v>44375</v>
      </c>
      <c r="S5" s="5">
        <v>44403</v>
      </c>
      <c r="T5" s="4" t="s">
        <v>33</v>
      </c>
      <c r="U5" s="4">
        <v>-672</v>
      </c>
      <c r="V5" s="4">
        <v>0</v>
      </c>
      <c r="W5" s="4">
        <v>0</v>
      </c>
      <c r="X5" s="4">
        <v>2176457</v>
      </c>
    </row>
    <row r="6" s="4" customFormat="1" spans="1:24">
      <c r="A6" s="4">
        <v>15680701784</v>
      </c>
      <c r="B6" s="4" t="s">
        <v>25</v>
      </c>
      <c r="C6" s="4" t="s">
        <v>26</v>
      </c>
      <c r="D6" s="4" t="s">
        <v>36</v>
      </c>
      <c r="E6" s="4" t="s">
        <v>37</v>
      </c>
      <c r="F6" s="5">
        <v>44401</v>
      </c>
      <c r="G6" s="5">
        <v>44402</v>
      </c>
      <c r="H6" s="4">
        <v>1</v>
      </c>
      <c r="I6" s="4">
        <v>1</v>
      </c>
      <c r="J6" s="4">
        <v>1</v>
      </c>
      <c r="K6" s="4" t="s">
        <v>29</v>
      </c>
      <c r="L6" s="4">
        <v>336</v>
      </c>
      <c r="M6" s="4">
        <v>336</v>
      </c>
      <c r="N6" s="4" t="s">
        <v>40</v>
      </c>
      <c r="O6" s="4" t="s">
        <v>31</v>
      </c>
      <c r="P6" s="4" t="s">
        <v>32</v>
      </c>
      <c r="Q6" s="4">
        <v>0</v>
      </c>
      <c r="R6" s="6">
        <v>44379</v>
      </c>
      <c r="S6" s="5">
        <v>44403</v>
      </c>
      <c r="T6" s="4" t="s">
        <v>33</v>
      </c>
      <c r="U6" s="4">
        <v>336</v>
      </c>
      <c r="V6" s="4">
        <v>0</v>
      </c>
      <c r="W6" s="4">
        <v>0</v>
      </c>
      <c r="X6" s="4">
        <v>2181451</v>
      </c>
    </row>
    <row r="7" s="4" customFormat="1" spans="1:24">
      <c r="A7" s="4">
        <v>15705781508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44401</v>
      </c>
      <c r="G7" s="5">
        <v>44402</v>
      </c>
      <c r="H7" s="4">
        <v>2</v>
      </c>
      <c r="I7" s="4">
        <v>1</v>
      </c>
      <c r="J7" s="4">
        <v>2</v>
      </c>
      <c r="K7" s="4" t="s">
        <v>29</v>
      </c>
      <c r="L7" s="4">
        <v>2326</v>
      </c>
      <c r="M7" s="4">
        <v>2326</v>
      </c>
      <c r="N7" s="4" t="s">
        <v>43</v>
      </c>
      <c r="O7" s="4" t="s">
        <v>31</v>
      </c>
      <c r="P7" s="4" t="s">
        <v>32</v>
      </c>
      <c r="Q7" s="4">
        <v>0</v>
      </c>
      <c r="R7" s="6">
        <v>44382</v>
      </c>
      <c r="S7" s="5">
        <v>44403</v>
      </c>
      <c r="T7" s="4" t="s">
        <v>33</v>
      </c>
      <c r="U7" s="4">
        <v>2326</v>
      </c>
      <c r="V7" s="4">
        <v>0</v>
      </c>
      <c r="W7" s="4">
        <v>0</v>
      </c>
      <c r="X7" s="4">
        <v>2184309</v>
      </c>
    </row>
    <row r="8" s="4" customFormat="1" spans="1:24">
      <c r="A8" s="4">
        <v>15720136116</v>
      </c>
      <c r="B8" s="4" t="s">
        <v>25</v>
      </c>
      <c r="C8" s="4" t="s">
        <v>26</v>
      </c>
      <c r="D8" s="4" t="s">
        <v>36</v>
      </c>
      <c r="E8" s="4" t="s">
        <v>37</v>
      </c>
      <c r="F8" s="5">
        <v>44399</v>
      </c>
      <c r="G8" s="5">
        <v>44400</v>
      </c>
      <c r="H8" s="4">
        <v>1</v>
      </c>
      <c r="I8" s="4">
        <v>1</v>
      </c>
      <c r="J8" s="4">
        <v>1</v>
      </c>
      <c r="K8" s="4" t="s">
        <v>29</v>
      </c>
      <c r="L8" s="4">
        <v>336</v>
      </c>
      <c r="M8" s="4">
        <v>336</v>
      </c>
      <c r="N8" s="4" t="s">
        <v>44</v>
      </c>
      <c r="O8" s="4" t="s">
        <v>31</v>
      </c>
      <c r="P8" s="4" t="s">
        <v>32</v>
      </c>
      <c r="Q8" s="4">
        <v>0</v>
      </c>
      <c r="R8" s="6">
        <v>44383</v>
      </c>
      <c r="S8" s="5">
        <v>44403</v>
      </c>
      <c r="T8" s="4" t="s">
        <v>33</v>
      </c>
      <c r="U8" s="4">
        <v>336</v>
      </c>
      <c r="V8" s="4">
        <v>0</v>
      </c>
      <c r="W8" s="4">
        <v>0</v>
      </c>
      <c r="X8" s="4">
        <v>2185993</v>
      </c>
    </row>
    <row r="9" s="4" customFormat="1" spans="1:24">
      <c r="A9" s="4">
        <v>15741451370</v>
      </c>
      <c r="B9" s="4" t="s">
        <v>25</v>
      </c>
      <c r="C9" s="4" t="s">
        <v>26</v>
      </c>
      <c r="D9" s="4" t="s">
        <v>36</v>
      </c>
      <c r="E9" s="4" t="s">
        <v>37</v>
      </c>
      <c r="F9" s="5">
        <v>44399</v>
      </c>
      <c r="G9" s="5">
        <v>44400</v>
      </c>
      <c r="H9" s="4">
        <v>1</v>
      </c>
      <c r="I9" s="4">
        <v>1</v>
      </c>
      <c r="J9" s="4">
        <v>1</v>
      </c>
      <c r="K9" s="4" t="s">
        <v>29</v>
      </c>
      <c r="L9" s="4">
        <v>335</v>
      </c>
      <c r="M9" s="4">
        <v>335</v>
      </c>
      <c r="N9" s="4" t="s">
        <v>45</v>
      </c>
      <c r="O9" s="4" t="s">
        <v>31</v>
      </c>
      <c r="P9" s="4" t="s">
        <v>32</v>
      </c>
      <c r="Q9" s="4">
        <v>0</v>
      </c>
      <c r="R9" s="6">
        <v>44386</v>
      </c>
      <c r="S9" s="5">
        <v>44403</v>
      </c>
      <c r="T9" s="4" t="s">
        <v>33</v>
      </c>
      <c r="U9" s="4">
        <v>335</v>
      </c>
      <c r="V9" s="4">
        <v>0</v>
      </c>
      <c r="W9" s="4">
        <v>0</v>
      </c>
      <c r="X9" s="4">
        <v>2189146</v>
      </c>
    </row>
    <row r="10" s="4" customFormat="1" spans="1:24">
      <c r="A10" s="4">
        <v>15760179438</v>
      </c>
      <c r="B10" s="4" t="s">
        <v>25</v>
      </c>
      <c r="C10" s="4" t="s">
        <v>26</v>
      </c>
      <c r="D10" s="4" t="s">
        <v>36</v>
      </c>
      <c r="E10" s="4" t="s">
        <v>37</v>
      </c>
      <c r="F10" s="5">
        <v>44399</v>
      </c>
      <c r="G10" s="5">
        <v>44400</v>
      </c>
      <c r="H10" s="4">
        <v>1</v>
      </c>
      <c r="I10" s="4">
        <v>1</v>
      </c>
      <c r="J10" s="4">
        <v>1</v>
      </c>
      <c r="K10" s="4" t="s">
        <v>29</v>
      </c>
      <c r="L10" s="4">
        <v>335</v>
      </c>
      <c r="M10" s="4">
        <v>335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44387</v>
      </c>
      <c r="S10" s="5">
        <v>44403</v>
      </c>
      <c r="T10" s="4" t="s">
        <v>33</v>
      </c>
      <c r="U10" s="4">
        <v>335</v>
      </c>
      <c r="V10" s="4">
        <v>0</v>
      </c>
      <c r="W10" s="4">
        <v>0</v>
      </c>
      <c r="X10" s="4">
        <v>2192234</v>
      </c>
    </row>
    <row r="11" s="4" customFormat="1" spans="1:24">
      <c r="A11" s="4">
        <v>15787645464</v>
      </c>
      <c r="B11" s="4" t="s">
        <v>25</v>
      </c>
      <c r="C11" s="4" t="s">
        <v>26</v>
      </c>
      <c r="D11" s="4" t="s">
        <v>47</v>
      </c>
      <c r="E11" s="4" t="s">
        <v>48</v>
      </c>
      <c r="F11" s="5">
        <v>44395</v>
      </c>
      <c r="G11" s="5">
        <v>44397</v>
      </c>
      <c r="H11" s="4">
        <v>1</v>
      </c>
      <c r="I11" s="4">
        <v>2</v>
      </c>
      <c r="J11" s="4">
        <v>2</v>
      </c>
      <c r="K11" s="4" t="s">
        <v>29</v>
      </c>
      <c r="L11" s="4">
        <v>6602</v>
      </c>
      <c r="M11" s="4">
        <v>6602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44390</v>
      </c>
      <c r="S11" s="5">
        <v>44403</v>
      </c>
      <c r="T11" s="4" t="s">
        <v>33</v>
      </c>
      <c r="U11" s="4">
        <v>6602</v>
      </c>
      <c r="V11" s="4">
        <v>0</v>
      </c>
      <c r="W11" s="4">
        <v>0</v>
      </c>
      <c r="X11" s="4">
        <v>2195116</v>
      </c>
    </row>
    <row r="12" s="4" customFormat="1" spans="1:24">
      <c r="A12" s="4">
        <v>15793196011</v>
      </c>
      <c r="B12" s="4" t="s">
        <v>25</v>
      </c>
      <c r="C12" s="4" t="s">
        <v>26</v>
      </c>
      <c r="D12" s="4" t="s">
        <v>36</v>
      </c>
      <c r="E12" s="4" t="s">
        <v>37</v>
      </c>
      <c r="F12" s="5">
        <v>44400</v>
      </c>
      <c r="G12" s="5">
        <v>44401</v>
      </c>
      <c r="H12" s="4">
        <v>1</v>
      </c>
      <c r="I12" s="4">
        <v>1</v>
      </c>
      <c r="J12" s="4">
        <v>1</v>
      </c>
      <c r="K12" s="4" t="s">
        <v>29</v>
      </c>
      <c r="L12" s="4">
        <v>336</v>
      </c>
      <c r="M12" s="4">
        <v>336</v>
      </c>
      <c r="N12" s="4" t="s">
        <v>50</v>
      </c>
      <c r="O12" s="4" t="s">
        <v>31</v>
      </c>
      <c r="P12" s="4" t="s">
        <v>32</v>
      </c>
      <c r="Q12" s="4">
        <v>0</v>
      </c>
      <c r="R12" s="6">
        <v>44390</v>
      </c>
      <c r="S12" s="5">
        <v>44403</v>
      </c>
      <c r="T12" s="4" t="s">
        <v>33</v>
      </c>
      <c r="U12" s="4">
        <v>336</v>
      </c>
      <c r="V12" s="4">
        <v>0</v>
      </c>
      <c r="W12" s="4">
        <v>0</v>
      </c>
      <c r="X12" s="4">
        <v>2195651</v>
      </c>
    </row>
    <row r="13" s="4" customFormat="1" spans="1:24">
      <c r="A13" s="4">
        <v>15830514273</v>
      </c>
      <c r="B13" s="4" t="s">
        <v>25</v>
      </c>
      <c r="C13" s="4" t="s">
        <v>26</v>
      </c>
      <c r="D13" s="4" t="s">
        <v>47</v>
      </c>
      <c r="E13" s="4" t="s">
        <v>51</v>
      </c>
      <c r="F13" s="5">
        <v>44397</v>
      </c>
      <c r="G13" s="5">
        <v>44398</v>
      </c>
      <c r="H13" s="4">
        <v>1</v>
      </c>
      <c r="I13" s="4">
        <v>1</v>
      </c>
      <c r="J13" s="4">
        <v>1</v>
      </c>
      <c r="K13" s="4" t="s">
        <v>29</v>
      </c>
      <c r="L13" s="4">
        <v>2319</v>
      </c>
      <c r="M13" s="4">
        <v>2319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44394</v>
      </c>
      <c r="S13" s="5">
        <v>44403</v>
      </c>
      <c r="T13" s="4" t="s">
        <v>33</v>
      </c>
      <c r="U13" s="4">
        <v>2319</v>
      </c>
      <c r="V13" s="4">
        <v>0</v>
      </c>
      <c r="W13" s="4">
        <v>0</v>
      </c>
      <c r="X13" s="4">
        <v>2199586</v>
      </c>
    </row>
    <row r="14" s="4" customFormat="1" spans="1:24">
      <c r="A14" s="4">
        <v>15831669974</v>
      </c>
      <c r="B14" s="4" t="s">
        <v>25</v>
      </c>
      <c r="C14" s="4" t="s">
        <v>26</v>
      </c>
      <c r="D14" s="4" t="s">
        <v>47</v>
      </c>
      <c r="E14" s="4" t="s">
        <v>53</v>
      </c>
      <c r="F14" s="5">
        <v>44395</v>
      </c>
      <c r="G14" s="5">
        <v>44397</v>
      </c>
      <c r="H14" s="4">
        <v>2</v>
      </c>
      <c r="I14" s="4">
        <v>2</v>
      </c>
      <c r="J14" s="4">
        <v>4</v>
      </c>
      <c r="K14" s="4" t="s">
        <v>29</v>
      </c>
      <c r="L14" s="4">
        <v>8600</v>
      </c>
      <c r="M14" s="4">
        <v>8600</v>
      </c>
      <c r="N14" s="4" t="s">
        <v>49</v>
      </c>
      <c r="O14" s="4" t="s">
        <v>31</v>
      </c>
      <c r="P14" s="4" t="s">
        <v>32</v>
      </c>
      <c r="Q14" s="4">
        <v>0</v>
      </c>
      <c r="R14" s="6">
        <v>44394</v>
      </c>
      <c r="S14" s="5">
        <v>44403</v>
      </c>
      <c r="T14" s="4" t="s">
        <v>33</v>
      </c>
      <c r="U14" s="4">
        <v>8600</v>
      </c>
      <c r="V14" s="4">
        <v>0</v>
      </c>
      <c r="W14" s="4">
        <v>0</v>
      </c>
      <c r="X14" s="4">
        <v>2199803</v>
      </c>
    </row>
    <row r="15" s="4" customFormat="1" spans="1:24">
      <c r="A15" s="4">
        <v>15832887899</v>
      </c>
      <c r="B15" s="4" t="s">
        <v>25</v>
      </c>
      <c r="C15" s="4" t="s">
        <v>26</v>
      </c>
      <c r="D15" s="4" t="s">
        <v>47</v>
      </c>
      <c r="E15" s="4" t="s">
        <v>53</v>
      </c>
      <c r="F15" s="5">
        <v>44397</v>
      </c>
      <c r="G15" s="5">
        <v>44399</v>
      </c>
      <c r="H15" s="4">
        <v>1</v>
      </c>
      <c r="I15" s="4">
        <v>2</v>
      </c>
      <c r="J15" s="4">
        <v>2</v>
      </c>
      <c r="K15" s="4" t="s">
        <v>29</v>
      </c>
      <c r="L15" s="4">
        <v>4300</v>
      </c>
      <c r="M15" s="4">
        <v>4300</v>
      </c>
      <c r="N15" s="4" t="s">
        <v>54</v>
      </c>
      <c r="O15" s="4" t="s">
        <v>31</v>
      </c>
      <c r="P15" s="4" t="s">
        <v>32</v>
      </c>
      <c r="Q15" s="4">
        <v>0</v>
      </c>
      <c r="R15" s="6">
        <v>44394</v>
      </c>
      <c r="S15" s="5">
        <v>44403</v>
      </c>
      <c r="T15" s="4" t="s">
        <v>33</v>
      </c>
      <c r="U15" s="4">
        <v>4300</v>
      </c>
      <c r="V15" s="4">
        <v>0</v>
      </c>
      <c r="W15" s="4">
        <v>0</v>
      </c>
      <c r="X15" s="4">
        <v>2200003</v>
      </c>
    </row>
    <row r="16" s="4" customFormat="1" spans="1:24">
      <c r="A16" s="4">
        <v>15787645464</v>
      </c>
      <c r="B16" s="4" t="s">
        <v>25</v>
      </c>
      <c r="C16" s="4" t="s">
        <v>39</v>
      </c>
      <c r="D16" s="4" t="s">
        <v>47</v>
      </c>
      <c r="E16" s="4" t="s">
        <v>48</v>
      </c>
      <c r="F16" s="5">
        <v>44395</v>
      </c>
      <c r="G16" s="5">
        <v>44397</v>
      </c>
      <c r="H16" s="4">
        <v>1</v>
      </c>
      <c r="I16" s="4">
        <v>2</v>
      </c>
      <c r="J16" s="4">
        <v>2</v>
      </c>
      <c r="K16" s="4" t="s">
        <v>29</v>
      </c>
      <c r="L16" s="4">
        <v>-6602</v>
      </c>
      <c r="M16" s="4">
        <v>-6602</v>
      </c>
      <c r="N16" s="4" t="s">
        <v>49</v>
      </c>
      <c r="O16" s="4" t="s">
        <v>31</v>
      </c>
      <c r="P16" s="4" t="s">
        <v>32</v>
      </c>
      <c r="Q16" s="4">
        <v>0</v>
      </c>
      <c r="R16" s="6">
        <v>44390</v>
      </c>
      <c r="S16" s="5">
        <v>44403</v>
      </c>
      <c r="T16" s="4" t="s">
        <v>33</v>
      </c>
      <c r="U16" s="4">
        <v>-6602</v>
      </c>
      <c r="V16" s="4">
        <v>0</v>
      </c>
      <c r="W16" s="4">
        <v>0</v>
      </c>
      <c r="X16" s="4">
        <v>2195116</v>
      </c>
    </row>
    <row r="17" s="4" customFormat="1" spans="1:24">
      <c r="A17" s="4">
        <v>15854251413</v>
      </c>
      <c r="B17" s="4" t="s">
        <v>25</v>
      </c>
      <c r="C17" s="4" t="s">
        <v>26</v>
      </c>
      <c r="D17" s="4" t="s">
        <v>55</v>
      </c>
      <c r="E17" s="4" t="s">
        <v>56</v>
      </c>
      <c r="F17" s="5">
        <v>44396</v>
      </c>
      <c r="G17" s="5">
        <v>44397</v>
      </c>
      <c r="H17" s="4">
        <v>1</v>
      </c>
      <c r="I17" s="4">
        <v>1</v>
      </c>
      <c r="J17" s="4">
        <v>1</v>
      </c>
      <c r="K17" s="4" t="s">
        <v>29</v>
      </c>
      <c r="L17" s="4">
        <v>380</v>
      </c>
      <c r="M17" s="4">
        <v>380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44396</v>
      </c>
      <c r="S17" s="5">
        <v>44403</v>
      </c>
      <c r="T17" s="4" t="s">
        <v>33</v>
      </c>
      <c r="U17" s="4">
        <v>380</v>
      </c>
      <c r="V17" s="4">
        <v>0</v>
      </c>
      <c r="W17" s="4">
        <v>0</v>
      </c>
      <c r="X17" s="4">
        <v>2201929</v>
      </c>
    </row>
    <row r="18" s="4" customFormat="1" spans="1:24">
      <c r="A18" s="4">
        <v>15887629122</v>
      </c>
      <c r="B18" s="4" t="s">
        <v>25</v>
      </c>
      <c r="C18" s="4" t="s">
        <v>26</v>
      </c>
      <c r="D18" s="4" t="s">
        <v>47</v>
      </c>
      <c r="E18" s="4" t="s">
        <v>53</v>
      </c>
      <c r="F18" s="5">
        <v>44400</v>
      </c>
      <c r="G18" s="5">
        <v>44402</v>
      </c>
      <c r="H18" s="4">
        <v>1</v>
      </c>
      <c r="I18" s="4">
        <v>2</v>
      </c>
      <c r="J18" s="4">
        <v>2</v>
      </c>
      <c r="K18" s="4" t="s">
        <v>29</v>
      </c>
      <c r="L18" s="4">
        <v>4316</v>
      </c>
      <c r="M18" s="4">
        <v>4316</v>
      </c>
      <c r="N18" s="4" t="s">
        <v>58</v>
      </c>
      <c r="O18" s="4" t="s">
        <v>31</v>
      </c>
      <c r="P18" s="4" t="s">
        <v>32</v>
      </c>
      <c r="Q18" s="4">
        <v>0</v>
      </c>
      <c r="R18" s="6">
        <v>44398</v>
      </c>
      <c r="S18" s="5">
        <v>44403</v>
      </c>
      <c r="T18" s="4" t="s">
        <v>33</v>
      </c>
      <c r="U18" s="4">
        <v>4316</v>
      </c>
      <c r="V18" s="4">
        <v>0</v>
      </c>
      <c r="W18" s="4">
        <v>0</v>
      </c>
      <c r="X18" s="4">
        <v>2204676</v>
      </c>
    </row>
    <row r="19" s="4" customFormat="1" spans="1:24">
      <c r="A19" s="4">
        <v>15887629122</v>
      </c>
      <c r="B19" s="4" t="s">
        <v>25</v>
      </c>
      <c r="C19" s="4" t="s">
        <v>39</v>
      </c>
      <c r="D19" s="4" t="s">
        <v>47</v>
      </c>
      <c r="E19" s="4" t="s">
        <v>53</v>
      </c>
      <c r="F19" s="5">
        <v>44400</v>
      </c>
      <c r="G19" s="5">
        <v>44402</v>
      </c>
      <c r="H19" s="4">
        <v>1</v>
      </c>
      <c r="I19" s="4">
        <v>2</v>
      </c>
      <c r="J19" s="4">
        <v>2</v>
      </c>
      <c r="K19" s="4" t="s">
        <v>29</v>
      </c>
      <c r="L19" s="4">
        <v>-4316</v>
      </c>
      <c r="M19" s="4">
        <v>-4316</v>
      </c>
      <c r="N19" s="4" t="s">
        <v>58</v>
      </c>
      <c r="O19" s="4" t="s">
        <v>31</v>
      </c>
      <c r="P19" s="4" t="s">
        <v>32</v>
      </c>
      <c r="Q19" s="4">
        <v>0</v>
      </c>
      <c r="R19" s="6">
        <v>44398</v>
      </c>
      <c r="S19" s="5">
        <v>44403</v>
      </c>
      <c r="T19" s="4" t="s">
        <v>33</v>
      </c>
      <c r="U19" s="4">
        <v>-4316</v>
      </c>
      <c r="V19" s="4">
        <v>0</v>
      </c>
      <c r="W19" s="4">
        <v>0</v>
      </c>
      <c r="X19" s="4">
        <v>2204676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C20" sqref="C20"/>
    </sheetView>
  </sheetViews>
  <sheetFormatPr defaultColWidth="9" defaultRowHeight="13.5"/>
  <cols>
    <col min="1" max="1" width="11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15613931913</v>
      </c>
      <c r="B2" s="5">
        <v>44398</v>
      </c>
      <c r="C2" s="5">
        <v>44402</v>
      </c>
      <c r="D2" s="4">
        <v>5200</v>
      </c>
      <c r="E2" s="4" t="str">
        <f>VLOOKUP(A2,HOP!A:L,12,0)</f>
        <v>5200.00</v>
      </c>
      <c r="F2" s="4" t="str">
        <f>VLOOKUP(A2,HOP!A:C,3,0)</f>
        <v>2170454</v>
      </c>
      <c r="G2" s="4">
        <f>D2-E2</f>
        <v>0</v>
      </c>
      <c r="H2" s="4" t="str">
        <f>$H$1&amp;F2</f>
        <v>，2170454</v>
      </c>
      <c r="I2" s="4" t="str">
        <f>VLOOKUP(A2,HOP!A:T,20,0)</f>
        <v>直采</v>
      </c>
    </row>
    <row r="3" s="4" customFormat="1" spans="1:9">
      <c r="A3" s="4">
        <v>15618387605</v>
      </c>
      <c r="B3" s="5">
        <v>44396</v>
      </c>
      <c r="C3" s="5">
        <v>44397</v>
      </c>
      <c r="D3" s="4">
        <v>946</v>
      </c>
      <c r="E3" s="4" t="str">
        <f>VLOOKUP(A3,HOP!A:L,12,0)</f>
        <v>946.00</v>
      </c>
      <c r="F3" s="4" t="str">
        <f>VLOOKUP(A3,HOP!A:C,3,0)</f>
        <v>2171031</v>
      </c>
      <c r="G3" s="4">
        <f>D3-E3</f>
        <v>0</v>
      </c>
      <c r="H3" s="4" t="str">
        <f>$H$1&amp;F3</f>
        <v>，2171031</v>
      </c>
      <c r="I3" s="4" t="str">
        <f>VLOOKUP(A3,HOP!A:T,20,0)</f>
        <v>直采</v>
      </c>
    </row>
    <row r="4" s="4" customFormat="1" hidden="1" spans="1:9">
      <c r="A4" s="4">
        <v>15647847292</v>
      </c>
      <c r="B4" s="5">
        <v>44399</v>
      </c>
      <c r="C4" s="5">
        <v>44401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15680701784</v>
      </c>
      <c r="B5" s="5">
        <v>44401</v>
      </c>
      <c r="C5" s="5">
        <v>44402</v>
      </c>
      <c r="D5" s="4">
        <v>336</v>
      </c>
      <c r="E5" s="4" t="str">
        <f>VLOOKUP(A5,HOP!A:L,12,0)</f>
        <v>336.00</v>
      </c>
      <c r="F5" s="4" t="str">
        <f>VLOOKUP(A5,HOP!A:C,3,0)</f>
        <v>2181451</v>
      </c>
      <c r="G5" s="4">
        <f t="shared" ref="G5:G18" si="0">D5-E5</f>
        <v>0</v>
      </c>
      <c r="H5" s="4" t="str">
        <f t="shared" ref="H5:H18" si="1">$H$1&amp;F5</f>
        <v>，2181451</v>
      </c>
      <c r="I5" s="4" t="str">
        <f>VLOOKUP(A5,HOP!A:T,20,0)</f>
        <v>直采</v>
      </c>
    </row>
    <row r="6" s="4" customFormat="1" spans="1:9">
      <c r="A6" s="4">
        <v>15705781508</v>
      </c>
      <c r="B6" s="5">
        <v>44401</v>
      </c>
      <c r="C6" s="5">
        <v>44402</v>
      </c>
      <c r="D6" s="4">
        <v>2326</v>
      </c>
      <c r="E6" s="4" t="str">
        <f>VLOOKUP(A6,HOP!A:L,12,0)</f>
        <v>2326.00</v>
      </c>
      <c r="F6" s="4" t="str">
        <f>VLOOKUP(A6,HOP!A:C,3,0)</f>
        <v>2184309</v>
      </c>
      <c r="G6" s="4">
        <f t="shared" si="0"/>
        <v>0</v>
      </c>
      <c r="H6" s="4" t="str">
        <f t="shared" si="1"/>
        <v>，2184309</v>
      </c>
      <c r="I6" s="4" t="str">
        <f>VLOOKUP(A6,HOP!A:T,20,0)</f>
        <v>直采</v>
      </c>
    </row>
    <row r="7" s="4" customFormat="1" spans="1:9">
      <c r="A7" s="4">
        <v>15720136116</v>
      </c>
      <c r="B7" s="5">
        <v>44399</v>
      </c>
      <c r="C7" s="5">
        <v>44400</v>
      </c>
      <c r="D7" s="4">
        <v>336</v>
      </c>
      <c r="E7" s="4" t="str">
        <f>VLOOKUP(A7,HOP!A:L,12,0)</f>
        <v>336.00</v>
      </c>
      <c r="F7" s="4" t="str">
        <f>VLOOKUP(A7,HOP!A:C,3,0)</f>
        <v>2185993</v>
      </c>
      <c r="G7" s="4">
        <f t="shared" si="0"/>
        <v>0</v>
      </c>
      <c r="H7" s="4" t="str">
        <f t="shared" si="1"/>
        <v>，2185993</v>
      </c>
      <c r="I7" s="4" t="str">
        <f>VLOOKUP(A7,HOP!A:T,20,0)</f>
        <v>直采</v>
      </c>
    </row>
    <row r="8" s="4" customFormat="1" spans="1:9">
      <c r="A8" s="4">
        <v>15741451370</v>
      </c>
      <c r="B8" s="5">
        <v>44399</v>
      </c>
      <c r="C8" s="5">
        <v>44400</v>
      </c>
      <c r="D8" s="4">
        <v>335</v>
      </c>
      <c r="E8" s="4" t="str">
        <f>VLOOKUP(A8,HOP!A:L,12,0)</f>
        <v>335.00</v>
      </c>
      <c r="F8" s="4" t="str">
        <f>VLOOKUP(A8,HOP!A:C,3,0)</f>
        <v>2189146</v>
      </c>
      <c r="G8" s="4">
        <f t="shared" si="0"/>
        <v>0</v>
      </c>
      <c r="H8" s="4" t="str">
        <f t="shared" si="1"/>
        <v>，2189146</v>
      </c>
      <c r="I8" s="4" t="str">
        <f>VLOOKUP(A8,HOP!A:T,20,0)</f>
        <v>直采</v>
      </c>
    </row>
    <row r="9" s="4" customFormat="1" spans="1:9">
      <c r="A9" s="4">
        <v>15760179438</v>
      </c>
      <c r="B9" s="5">
        <v>44399</v>
      </c>
      <c r="C9" s="5">
        <v>44400</v>
      </c>
      <c r="D9" s="4">
        <v>335</v>
      </c>
      <c r="E9" s="4" t="str">
        <f>VLOOKUP(A9,HOP!A:L,12,0)</f>
        <v>335.00</v>
      </c>
      <c r="F9" s="4" t="str">
        <f>VLOOKUP(A9,HOP!A:C,3,0)</f>
        <v>2192234</v>
      </c>
      <c r="G9" s="4">
        <f t="shared" si="0"/>
        <v>0</v>
      </c>
      <c r="H9" s="4" t="str">
        <f t="shared" si="1"/>
        <v>，2192234</v>
      </c>
      <c r="I9" s="4" t="str">
        <f>VLOOKUP(A9,HOP!A:T,20,0)</f>
        <v>直采</v>
      </c>
    </row>
    <row r="10" s="4" customFormat="1" hidden="1" spans="1:9">
      <c r="A10" s="4">
        <v>15787645464</v>
      </c>
      <c r="B10" s="5">
        <v>44395</v>
      </c>
      <c r="C10" s="5">
        <v>44397</v>
      </c>
      <c r="D10" s="4">
        <v>0</v>
      </c>
      <c r="E10" s="4" t="str">
        <f>VLOOKUP(A10,HOP!A:L,12,0)</f>
        <v>0.00</v>
      </c>
      <c r="F10" s="4" t="str">
        <f>VLOOKUP(A10,HOP!A:C,3,0)</f>
        <v>2195116</v>
      </c>
      <c r="G10" s="4">
        <f t="shared" si="0"/>
        <v>0</v>
      </c>
      <c r="H10" s="4" t="str">
        <f t="shared" si="1"/>
        <v>，2195116</v>
      </c>
      <c r="I10" s="4" t="str">
        <f>VLOOKUP(A10,HOP!A:T,20,0)</f>
        <v>直采</v>
      </c>
    </row>
    <row r="11" s="4" customFormat="1" spans="1:9">
      <c r="A11" s="4">
        <v>15793196011</v>
      </c>
      <c r="B11" s="5">
        <v>44400</v>
      </c>
      <c r="C11" s="5">
        <v>44401</v>
      </c>
      <c r="D11" s="4">
        <v>336</v>
      </c>
      <c r="E11" s="4" t="str">
        <f>VLOOKUP(A11,HOP!A:L,12,0)</f>
        <v>336.00</v>
      </c>
      <c r="F11" s="4" t="str">
        <f>VLOOKUP(A11,HOP!A:C,3,0)</f>
        <v>2195651</v>
      </c>
      <c r="G11" s="4">
        <f t="shared" si="0"/>
        <v>0</v>
      </c>
      <c r="H11" s="4" t="str">
        <f t="shared" si="1"/>
        <v>，2195651</v>
      </c>
      <c r="I11" s="4" t="str">
        <f>VLOOKUP(A11,HOP!A:T,20,0)</f>
        <v>直采</v>
      </c>
    </row>
    <row r="12" s="4" customFormat="1" spans="1:9">
      <c r="A12" s="4">
        <v>15830514273</v>
      </c>
      <c r="B12" s="5">
        <v>44397</v>
      </c>
      <c r="C12" s="5">
        <v>44398</v>
      </c>
      <c r="D12" s="4">
        <v>2319</v>
      </c>
      <c r="E12" s="4" t="str">
        <f>VLOOKUP(A12,HOP!A:L,12,0)</f>
        <v>2319.00</v>
      </c>
      <c r="F12" s="4" t="str">
        <f>VLOOKUP(A12,HOP!A:C,3,0)</f>
        <v>2199586</v>
      </c>
      <c r="G12" s="4">
        <f t="shared" si="0"/>
        <v>0</v>
      </c>
      <c r="H12" s="4" t="str">
        <f t="shared" si="1"/>
        <v>，2199586</v>
      </c>
      <c r="I12" s="4" t="str">
        <f>VLOOKUP(A12,HOP!A:T,20,0)</f>
        <v>直采</v>
      </c>
    </row>
    <row r="13" s="4" customFormat="1" spans="1:9">
      <c r="A13" s="4">
        <v>15831669974</v>
      </c>
      <c r="B13" s="5">
        <v>44395</v>
      </c>
      <c r="C13" s="5">
        <v>44397</v>
      </c>
      <c r="D13" s="4">
        <v>8600</v>
      </c>
      <c r="E13" s="4" t="str">
        <f>VLOOKUP(A13,HOP!A:L,12,0)</f>
        <v>8600.00</v>
      </c>
      <c r="F13" s="4" t="str">
        <f>VLOOKUP(A13,HOP!A:C,3,0)</f>
        <v>2199803</v>
      </c>
      <c r="G13" s="4">
        <f t="shared" si="0"/>
        <v>0</v>
      </c>
      <c r="H13" s="4" t="str">
        <f t="shared" si="1"/>
        <v>，2199803</v>
      </c>
      <c r="I13" s="4" t="str">
        <f>VLOOKUP(A13,HOP!A:T,20,0)</f>
        <v>直采</v>
      </c>
    </row>
    <row r="14" s="4" customFormat="1" spans="1:9">
      <c r="A14" s="4">
        <v>15832887899</v>
      </c>
      <c r="B14" s="5">
        <v>44397</v>
      </c>
      <c r="C14" s="5">
        <v>44399</v>
      </c>
      <c r="D14" s="4">
        <v>4300</v>
      </c>
      <c r="E14" s="4" t="str">
        <f>VLOOKUP(A14,HOP!A:L,12,0)</f>
        <v>4300.00</v>
      </c>
      <c r="F14" s="4" t="str">
        <f>VLOOKUP(A14,HOP!A:C,3,0)</f>
        <v>2200003</v>
      </c>
      <c r="G14" s="4">
        <f t="shared" si="0"/>
        <v>0</v>
      </c>
      <c r="H14" s="4" t="str">
        <f t="shared" si="1"/>
        <v>，2200003</v>
      </c>
      <c r="I14" s="4" t="str">
        <f>VLOOKUP(A14,HOP!A:T,20,0)</f>
        <v>直采</v>
      </c>
    </row>
    <row r="15" s="4" customFormat="1" spans="1:9">
      <c r="A15" s="4">
        <v>15854251413</v>
      </c>
      <c r="B15" s="5">
        <v>44396</v>
      </c>
      <c r="C15" s="5">
        <v>44397</v>
      </c>
      <c r="D15" s="4">
        <v>380</v>
      </c>
      <c r="E15" s="4" t="str">
        <f>VLOOKUP(A15,HOP!A:L,12,0)</f>
        <v>380.00</v>
      </c>
      <c r="F15" s="4" t="str">
        <f>VLOOKUP(A15,HOP!A:C,3,0)</f>
        <v>2201929</v>
      </c>
      <c r="G15" s="4">
        <f>D15-E15</f>
        <v>0</v>
      </c>
      <c r="H15" s="4" t="str">
        <f>$H$1&amp;F15</f>
        <v>，2201929</v>
      </c>
      <c r="I15" s="4" t="str">
        <f>VLOOKUP(A15,HOP!A:T,20,0)</f>
        <v>直采</v>
      </c>
    </row>
    <row r="16" s="4" customFormat="1" hidden="1" spans="1:9">
      <c r="A16" s="4">
        <v>15887629122</v>
      </c>
      <c r="B16" s="5">
        <v>44400</v>
      </c>
      <c r="C16" s="5">
        <v>44402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8" spans="4:4">
      <c r="D18" s="4">
        <f>SUM(D2:D17)</f>
        <v>25749</v>
      </c>
    </row>
    <row r="21" spans="1:1">
      <c r="A21" s="4" t="s">
        <v>60</v>
      </c>
    </row>
    <row r="22" spans="1:1">
      <c r="A22" s="4" t="s">
        <v>61</v>
      </c>
    </row>
    <row r="23" spans="1:1">
      <c r="A23" s="4" t="s">
        <v>62</v>
      </c>
    </row>
  </sheetData>
  <autoFilter ref="A1:XFD18">
    <filterColumn colId="3">
      <filters blank="1">
        <filter val="380"/>
        <filter val="4300"/>
        <filter val="5200"/>
        <filter val="8600"/>
        <filter val="335"/>
        <filter val="336"/>
        <filter val="946"/>
        <filter val="2326"/>
        <filter val="2319"/>
        <filter val="25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28" sqref="E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15854251413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15832887899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84</v>
      </c>
      <c r="G3" s="1" t="s">
        <v>99</v>
      </c>
      <c r="H3" s="1" t="s">
        <v>85</v>
      </c>
      <c r="I3" s="1" t="s">
        <v>100</v>
      </c>
      <c r="J3" s="1" t="s">
        <v>87</v>
      </c>
      <c r="K3" s="1" t="s">
        <v>100</v>
      </c>
      <c r="L3" s="1" t="s">
        <v>100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101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15831669974</v>
      </c>
      <c r="B4" s="1" t="s">
        <v>95</v>
      </c>
      <c r="C4" s="1" t="s">
        <v>102</v>
      </c>
      <c r="D4" s="1" t="s">
        <v>97</v>
      </c>
      <c r="E4" s="1" t="s">
        <v>103</v>
      </c>
      <c r="F4" s="1" t="s">
        <v>104</v>
      </c>
      <c r="G4" s="1" t="s">
        <v>84</v>
      </c>
      <c r="H4" s="1" t="s">
        <v>85</v>
      </c>
      <c r="I4" s="1" t="s">
        <v>105</v>
      </c>
      <c r="J4" s="1" t="s">
        <v>87</v>
      </c>
      <c r="K4" s="1" t="s">
        <v>105</v>
      </c>
      <c r="L4" s="1" t="s">
        <v>105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106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15830514273</v>
      </c>
      <c r="B5" s="1" t="s">
        <v>95</v>
      </c>
      <c r="C5" s="1" t="s">
        <v>107</v>
      </c>
      <c r="D5" s="1" t="s">
        <v>97</v>
      </c>
      <c r="E5" s="1" t="s">
        <v>108</v>
      </c>
      <c r="F5" s="1" t="s">
        <v>84</v>
      </c>
      <c r="G5" s="1" t="s">
        <v>109</v>
      </c>
      <c r="H5" s="1" t="s">
        <v>85</v>
      </c>
      <c r="I5" s="1" t="s">
        <v>110</v>
      </c>
      <c r="J5" s="1" t="s">
        <v>87</v>
      </c>
      <c r="K5" s="1" t="s">
        <v>110</v>
      </c>
      <c r="L5" s="1" t="s">
        <v>110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111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15793196011</v>
      </c>
      <c r="B6" s="1" t="s">
        <v>112</v>
      </c>
      <c r="C6" s="1" t="s">
        <v>113</v>
      </c>
      <c r="D6" s="1" t="s">
        <v>114</v>
      </c>
      <c r="E6" s="1" t="s">
        <v>115</v>
      </c>
      <c r="F6" s="1" t="s">
        <v>116</v>
      </c>
      <c r="G6" s="1" t="s">
        <v>117</v>
      </c>
      <c r="H6" s="1" t="s">
        <v>85</v>
      </c>
      <c r="I6" s="1" t="s">
        <v>118</v>
      </c>
      <c r="J6" s="1" t="s">
        <v>87</v>
      </c>
      <c r="K6" s="1" t="s">
        <v>118</v>
      </c>
      <c r="L6" s="1" t="s">
        <v>118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119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15787645464</v>
      </c>
      <c r="B7" s="1" t="s">
        <v>112</v>
      </c>
      <c r="C7" s="1" t="s">
        <v>120</v>
      </c>
      <c r="D7" s="1" t="s">
        <v>97</v>
      </c>
      <c r="E7" s="1" t="s">
        <v>103</v>
      </c>
      <c r="F7" s="1" t="s">
        <v>104</v>
      </c>
      <c r="G7" s="1" t="s">
        <v>84</v>
      </c>
      <c r="H7" s="1" t="s">
        <v>85</v>
      </c>
      <c r="I7" s="1" t="s">
        <v>121</v>
      </c>
      <c r="J7" s="1" t="s">
        <v>87</v>
      </c>
      <c r="K7" s="1" t="s">
        <v>121</v>
      </c>
      <c r="L7" s="1" t="s">
        <v>89</v>
      </c>
      <c r="M7" s="1" t="s">
        <v>122</v>
      </c>
      <c r="N7" s="1" t="s">
        <v>122</v>
      </c>
      <c r="O7" s="1" t="s">
        <v>89</v>
      </c>
      <c r="P7" s="1" t="s">
        <v>90</v>
      </c>
      <c r="Q7" s="1" t="s">
        <v>123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15760179438</v>
      </c>
      <c r="B8" s="1" t="s">
        <v>124</v>
      </c>
      <c r="C8" s="1" t="s">
        <v>125</v>
      </c>
      <c r="D8" s="1" t="s">
        <v>114</v>
      </c>
      <c r="E8" s="1" t="s">
        <v>126</v>
      </c>
      <c r="F8" s="1" t="s">
        <v>99</v>
      </c>
      <c r="G8" s="1" t="s">
        <v>116</v>
      </c>
      <c r="H8" s="1" t="s">
        <v>85</v>
      </c>
      <c r="I8" s="1" t="s">
        <v>127</v>
      </c>
      <c r="J8" s="1" t="s">
        <v>87</v>
      </c>
      <c r="K8" s="1" t="s">
        <v>127</v>
      </c>
      <c r="L8" s="1" t="s">
        <v>127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128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15741451370</v>
      </c>
      <c r="B9" s="1" t="s">
        <v>129</v>
      </c>
      <c r="C9" s="1" t="s">
        <v>130</v>
      </c>
      <c r="D9" s="1" t="s">
        <v>114</v>
      </c>
      <c r="E9" s="1" t="s">
        <v>131</v>
      </c>
      <c r="F9" s="1" t="s">
        <v>99</v>
      </c>
      <c r="G9" s="1" t="s">
        <v>116</v>
      </c>
      <c r="H9" s="1" t="s">
        <v>85</v>
      </c>
      <c r="I9" s="1" t="s">
        <v>127</v>
      </c>
      <c r="J9" s="1" t="s">
        <v>87</v>
      </c>
      <c r="K9" s="1" t="s">
        <v>127</v>
      </c>
      <c r="L9" s="1" t="s">
        <v>127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132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15720136116</v>
      </c>
      <c r="B10" s="1" t="s">
        <v>133</v>
      </c>
      <c r="C10" s="1" t="s">
        <v>134</v>
      </c>
      <c r="D10" s="1" t="s">
        <v>114</v>
      </c>
      <c r="E10" s="1" t="s">
        <v>135</v>
      </c>
      <c r="F10" s="1" t="s">
        <v>99</v>
      </c>
      <c r="G10" s="1" t="s">
        <v>116</v>
      </c>
      <c r="H10" s="1" t="s">
        <v>85</v>
      </c>
      <c r="I10" s="1" t="s">
        <v>118</v>
      </c>
      <c r="J10" s="1" t="s">
        <v>87</v>
      </c>
      <c r="K10" s="1" t="s">
        <v>118</v>
      </c>
      <c r="L10" s="1" t="s">
        <v>118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136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15705781508</v>
      </c>
      <c r="B11" s="1" t="s">
        <v>137</v>
      </c>
      <c r="C11" s="1" t="s">
        <v>138</v>
      </c>
      <c r="D11" s="1" t="s">
        <v>139</v>
      </c>
      <c r="E11" s="1" t="s">
        <v>140</v>
      </c>
      <c r="F11" s="1" t="s">
        <v>117</v>
      </c>
      <c r="G11" s="1" t="s">
        <v>141</v>
      </c>
      <c r="H11" s="1" t="s">
        <v>85</v>
      </c>
      <c r="I11" s="1" t="s">
        <v>142</v>
      </c>
      <c r="J11" s="1" t="s">
        <v>87</v>
      </c>
      <c r="K11" s="1" t="s">
        <v>142</v>
      </c>
      <c r="L11" s="1" t="s">
        <v>142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143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15680701784</v>
      </c>
      <c r="B12" s="1" t="s">
        <v>144</v>
      </c>
      <c r="C12" s="1" t="s">
        <v>145</v>
      </c>
      <c r="D12" s="1" t="s">
        <v>114</v>
      </c>
      <c r="E12" s="1" t="s">
        <v>146</v>
      </c>
      <c r="F12" s="1" t="s">
        <v>117</v>
      </c>
      <c r="G12" s="1" t="s">
        <v>141</v>
      </c>
      <c r="H12" s="1" t="s">
        <v>85</v>
      </c>
      <c r="I12" s="1" t="s">
        <v>118</v>
      </c>
      <c r="J12" s="1" t="s">
        <v>87</v>
      </c>
      <c r="K12" s="1" t="s">
        <v>118</v>
      </c>
      <c r="L12" s="1" t="s">
        <v>118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147</v>
      </c>
      <c r="R12" s="1" t="s">
        <v>92</v>
      </c>
      <c r="S12" s="1" t="s">
        <v>93</v>
      </c>
      <c r="T12" s="1" t="s">
        <v>94</v>
      </c>
    </row>
    <row r="13" s="1" customFormat="1" spans="1:20">
      <c r="A13" s="3">
        <v>15618387605</v>
      </c>
      <c r="B13" s="1" t="s">
        <v>148</v>
      </c>
      <c r="C13" s="1" t="s">
        <v>149</v>
      </c>
      <c r="D13" s="1" t="s">
        <v>150</v>
      </c>
      <c r="E13" s="1" t="s">
        <v>151</v>
      </c>
      <c r="F13" s="1" t="s">
        <v>80</v>
      </c>
      <c r="G13" s="1" t="s">
        <v>84</v>
      </c>
      <c r="H13" s="1" t="s">
        <v>85</v>
      </c>
      <c r="I13" s="1" t="s">
        <v>152</v>
      </c>
      <c r="J13" s="1" t="s">
        <v>87</v>
      </c>
      <c r="K13" s="1" t="s">
        <v>152</v>
      </c>
      <c r="L13" s="1" t="s">
        <v>152</v>
      </c>
      <c r="M13" s="1" t="s">
        <v>88</v>
      </c>
      <c r="N13" s="1" t="s">
        <v>88</v>
      </c>
      <c r="O13" s="1" t="s">
        <v>89</v>
      </c>
      <c r="P13" s="1" t="s">
        <v>90</v>
      </c>
      <c r="Q13" s="1" t="s">
        <v>153</v>
      </c>
      <c r="R13" s="1" t="s">
        <v>92</v>
      </c>
      <c r="S13" s="1" t="s">
        <v>93</v>
      </c>
      <c r="T13" s="1" t="s">
        <v>94</v>
      </c>
    </row>
    <row r="14" s="1" customFormat="1" spans="1:20">
      <c r="A14" s="3">
        <v>15613931913</v>
      </c>
      <c r="B14" s="1" t="s">
        <v>148</v>
      </c>
      <c r="C14" s="1" t="s">
        <v>154</v>
      </c>
      <c r="D14" s="1" t="s">
        <v>150</v>
      </c>
      <c r="E14" s="1" t="s">
        <v>155</v>
      </c>
      <c r="F14" s="1" t="s">
        <v>109</v>
      </c>
      <c r="G14" s="1" t="s">
        <v>141</v>
      </c>
      <c r="H14" s="1" t="s">
        <v>85</v>
      </c>
      <c r="I14" s="1" t="s">
        <v>156</v>
      </c>
      <c r="J14" s="1" t="s">
        <v>87</v>
      </c>
      <c r="K14" s="1" t="s">
        <v>156</v>
      </c>
      <c r="L14" s="1" t="s">
        <v>156</v>
      </c>
      <c r="M14" s="1" t="s">
        <v>88</v>
      </c>
      <c r="N14" s="1" t="s">
        <v>88</v>
      </c>
      <c r="O14" s="1" t="s">
        <v>89</v>
      </c>
      <c r="P14" s="1" t="s">
        <v>90</v>
      </c>
      <c r="Q14" s="1" t="s">
        <v>157</v>
      </c>
      <c r="R14" s="1" t="s">
        <v>92</v>
      </c>
      <c r="S14" s="1" t="s">
        <v>93</v>
      </c>
      <c r="T14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2021-07-26T01:55:43Z</dcterms:created>
  <dcterms:modified xsi:type="dcterms:W3CDTF">2021-07-26T02:01:04Z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1AD549728A6A43698402B752628EF928</vt:lpwstr>
  </property>
  <property fmtid="{D5CDD505-2E9C-101B-9397-08002B2CF9AE}" pid="3" name="KSOProductBuildVer">
    <vt:lpwstr>2052-11.1.0.10503</vt:lpwstr>
  </property>
</Properties>
</file>