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44525"/>
</workbook>
</file>

<file path=xl/sharedStrings.xml><?xml version="1.0" encoding="utf-8"?>
<sst xmlns="http://schemas.openxmlformats.org/spreadsheetml/2006/main" count="711" uniqueCount="215">
  <si>
    <t>去哪儿网酒店预付对账单</t>
  </si>
  <si>
    <t>供应商名称：</t>
  </si>
  <si>
    <t>趣悠游</t>
  </si>
  <si>
    <t>结算周期：</t>
  </si>
  <si>
    <t>2021-07-19至2021-07-25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</si>
  <si>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</si>
  <si>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</si>
  <si>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</si>
  <si>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</si>
  <si>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</si>
  <si>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</si>
  <si>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</si>
  <si>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</si>
  <si>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</si>
  <si>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</si>
  <si>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</si>
  <si>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</si>
  <si>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</si>
  <si>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</si>
  <si>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</si>
  <si>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¥15,609.00</t>
  </si>
  <si>
    <t>¥338.00</t>
  </si>
  <si>
    <t>¥1,344.00</t>
  </si>
  <si>
    <t>¥13,927.00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</si>
  <si>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</si>
  <si>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</si>
  <si>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</si>
  <si>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</si>
  <si>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</si>
  <si>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</si>
  <si>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</si>
  <si>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</si>
  <si>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</si>
  <si>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</si>
  <si>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</si>
  <si>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</si>
  <si>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</si>
  <si>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</si>
  <si>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</si>
  <si>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</si>
  <si>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</si>
  <si>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</si>
  <si>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</si>
  <si>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</si>
  <si>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</si>
  <si>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</si>
  <si>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</si>
  <si>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</si>
  <si>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</si>
  <si>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</si>
  <si>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</si>
  <si>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</si>
  <si>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</si>
  <si>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</si>
  <si>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</si>
  <si>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</si>
  <si>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</si>
  <si>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</si>
  <si>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</si>
  <si>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</si>
  <si>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</si>
  <si>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</si>
  <si>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</si>
  <si>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</si>
  <si>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</si>
  <si>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</si>
  <si>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</si>
  <si>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</si>
  <si>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</si>
  <si>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</si>
  <si>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702700738092</t>
  </si>
  <si>
    <t>2204436</t>
  </si>
  <si>
    <t>酒店预付</t>
  </si>
  <si>
    <t>否</t>
  </si>
  <si>
    <t>普通</t>
  </si>
  <si>
    <t>201622076</t>
  </si>
  <si>
    <t>曼谷康莱德酒店</t>
  </si>
  <si>
    <t>1626188</t>
  </si>
  <si>
    <t>KODCHAKON/PONGPLA</t>
  </si>
  <si>
    <t>2021-07-21</t>
  </si>
  <si>
    <t>2021-07-22</t>
  </si>
  <si>
    <t>Premium King bed room</t>
  </si>
  <si>
    <t>WEBSITE</t>
  </si>
  <si>
    <t>702700341577</t>
  </si>
  <si>
    <t>2204451</t>
  </si>
  <si>
    <t>¥33.00</t>
  </si>
  <si>
    <t>¥305.00</t>
  </si>
  <si>
    <t>702696718647</t>
  </si>
  <si>
    <t>2199787</t>
  </si>
  <si>
    <t>197285678</t>
  </si>
  <si>
    <t>威基基喜来登酒店</t>
  </si>
  <si>
    <t>LI/JING|SHAO/CONGLUN</t>
  </si>
  <si>
    <t>2021-07-17</t>
  </si>
  <si>
    <t>2021-07-18</t>
  </si>
  <si>
    <t>¥11,048.00</t>
  </si>
  <si>
    <t>¥1,008.00</t>
  </si>
  <si>
    <t>¥10,040.00</t>
  </si>
  <si>
    <t>king bed room oceanfront (high floor)</t>
  </si>
  <si>
    <t>702700069788</t>
  </si>
  <si>
    <t>2204596</t>
  </si>
  <si>
    <t>221835671</t>
  </si>
  <si>
    <t>粤海华美湾际酒店</t>
  </si>
  <si>
    <t>LI/ZHIBANG</t>
  </si>
  <si>
    <t>2021-07-23</t>
  </si>
  <si>
    <t>¥254.00</t>
  </si>
  <si>
    <t>¥19.00</t>
  </si>
  <si>
    <t>¥235.00</t>
  </si>
  <si>
    <t>Wharney Deluxe Double Room</t>
  </si>
  <si>
    <t>702701081717</t>
  </si>
  <si>
    <t>2205515</t>
  </si>
  <si>
    <t>YE/JIAYANGSUNNY</t>
  </si>
  <si>
    <t>¥308.00</t>
  </si>
  <si>
    <t>¥23.00</t>
  </si>
  <si>
    <t>¥285.00</t>
  </si>
  <si>
    <t>Premier Ocean Double Room</t>
  </si>
  <si>
    <t>702697916508</t>
  </si>
  <si>
    <t>2201257</t>
  </si>
  <si>
    <t>197292011</t>
  </si>
  <si>
    <t>JB设计酒店</t>
  </si>
  <si>
    <t>LIU/YIYUN|LI/RUI</t>
  </si>
  <si>
    <t>2021-07-19</t>
  </si>
  <si>
    <t>2021-07-24</t>
  </si>
  <si>
    <t>¥1,355.00</t>
  </si>
  <si>
    <t>¥105.00</t>
  </si>
  <si>
    <t>¥1,250.00</t>
  </si>
  <si>
    <t>High Deluxe Double Room</t>
  </si>
  <si>
    <t>702701348227</t>
  </si>
  <si>
    <t>2205449</t>
  </si>
  <si>
    <t>702702457694</t>
  </si>
  <si>
    <t>2205928</t>
  </si>
  <si>
    <t>221864168</t>
  </si>
  <si>
    <t>香港帝都酒店</t>
  </si>
  <si>
    <t>QIAO/SHEN</t>
  </si>
  <si>
    <t>¥880.00</t>
  </si>
  <si>
    <t>¥67.00</t>
  </si>
  <si>
    <t>¥813.00</t>
  </si>
  <si>
    <t>Standard Room</t>
  </si>
  <si>
    <t>702702616272</t>
  </si>
  <si>
    <t>2206874</t>
  </si>
  <si>
    <t>2021-07-25</t>
  </si>
  <si>
    <t>¥443.00</t>
  </si>
  <si>
    <t>¥410.00</t>
  </si>
  <si>
    <t>702703111678</t>
  </si>
  <si>
    <t>2207583</t>
  </si>
  <si>
    <t>¥337.00</t>
  </si>
  <si>
    <t>¥304.00</t>
  </si>
  <si>
    <t>premium room one king bed</t>
  </si>
  <si>
    <t>合计</t>
  </si>
  <si>
    <t/>
  </si>
  <si>
    <t>¥15,271.00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</si>
  <si>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</si>
  <si>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</si>
  <si>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</si>
  <si>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</si>
  <si>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</si>
  <si>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</si>
  <si>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</si>
  <si>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</si>
  <si>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</si>
  <si>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A210727100418481</t>
  </si>
  <si>
    <r>
      <t>总计：</t>
    </r>
    <r>
      <rPr>
        <sz val="10"/>
        <rFont val="Arial"/>
        <charset val="134"/>
      </rPr>
      <t>13927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</si>
  <si>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</si>
  <si>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</si>
  <si>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</si>
  <si>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</si>
  <si>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</si>
  <si>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</si>
  <si>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</si>
  <si>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</si>
  <si>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</si>
  <si>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</si>
  <si>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</si>
  <si>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</si>
  <si>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</si>
  <si>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</si>
  <si>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</si>
  <si>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</si>
  <si>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KODCHAKON PONGPLA</t>
  </si>
  <si>
    <t>退房日周结</t>
  </si>
  <si>
    <t>304.00</t>
  </si>
  <si>
    <t>RMB</t>
  </si>
  <si>
    <t>0</t>
  </si>
  <si>
    <t>0.00</t>
  </si>
  <si>
    <t>趣悠游国际直连</t>
  </si>
  <si>
    <t>2021-07-24 16:57:42</t>
  </si>
  <si>
    <t>广州汇登信息科技有限公司</t>
  </si>
  <si>
    <t>直连</t>
  </si>
  <si>
    <t>LI ZHIBANG</t>
  </si>
  <si>
    <t>410.00</t>
  </si>
  <si>
    <t>2021-07-23 22:24:52</t>
  </si>
  <si>
    <t>QIAO SHEN</t>
  </si>
  <si>
    <t>813.00</t>
  </si>
  <si>
    <t>2021-07-23 05:23:04</t>
  </si>
  <si>
    <t>YE JIAYANGSUNNY</t>
  </si>
  <si>
    <t>285.00</t>
  </si>
  <si>
    <t>2021-07-22 19:08:19</t>
  </si>
  <si>
    <t>2021-07-22 18:14:46</t>
  </si>
  <si>
    <t>235.00</t>
  </si>
  <si>
    <t>2021-07-21 20:34:39</t>
  </si>
  <si>
    <t>305.00</t>
  </si>
  <si>
    <t>2021-07-21 18:00:59</t>
  </si>
  <si>
    <t>釜山JB设计酒店</t>
  </si>
  <si>
    <t>LIU YIYUN,LI RUI</t>
  </si>
  <si>
    <t>1250.00</t>
  </si>
  <si>
    <t>2021-07-18 15:34:50</t>
  </si>
  <si>
    <t>LI JING,SHAO CONGLUN</t>
  </si>
  <si>
    <t>10040.00</t>
  </si>
  <si>
    <t>2021-07-17 10:12:25</t>
  </si>
  <si>
    <t>702693086252</t>
  </si>
  <si>
    <t>2021-07-14</t>
  </si>
  <si>
    <t>2196369</t>
  </si>
  <si>
    <t>莫斯科伊兹麦洛瓦伽玛酒店</t>
  </si>
  <si>
    <t>LI CHANGZHI</t>
  </si>
  <si>
    <t>2021-07-15</t>
  </si>
  <si>
    <t>2021-07-14 14:50:52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</si>
</sst>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1" borderId="1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2" fillId="10" borderId="17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21</v>
      </c>
      <c r="S2" s="12" t="s">
        <v>21</v>
      </c>
      <c r="T2" s="7"/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81</v>
      </c>
      <c r="AF2" t="s">
        <v>82</v>
      </c>
      <c r="AG2" t="s">
        <v>73</v>
      </c>
      <c r="AH2" t="s">
        <v>19</v>
      </c>
    </row>
    <row r="3" ht="14.25" customHeight="1" spans="1:34">
      <c r="A3" s="6" t="s">
        <v>83</v>
      </c>
      <c r="B3" s="6" t="s">
        <v>84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78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21</v>
      </c>
      <c r="S3" s="12" t="s">
        <v>19</v>
      </c>
      <c r="T3" s="7"/>
      <c r="U3" s="11" t="s">
        <v>19</v>
      </c>
      <c r="V3" s="11" t="s">
        <v>21</v>
      </c>
      <c r="W3" s="12" t="s">
        <v>85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86</v>
      </c>
      <c r="AD3" t="s">
        <v>6</v>
      </c>
      <c r="AE3" t="s">
        <v>81</v>
      </c>
      <c r="AF3" t="s">
        <v>82</v>
      </c>
      <c r="AG3" t="s">
        <v>73</v>
      </c>
      <c r="AH3" t="s">
        <v>19</v>
      </c>
    </row>
    <row r="4" ht="14.25" customHeight="1" spans="1:34">
      <c r="A4" s="6" t="s">
        <v>87</v>
      </c>
      <c r="B4" s="6" t="s">
        <v>88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89</v>
      </c>
      <c r="H4" s="7" t="s">
        <v>90</v>
      </c>
      <c r="I4" s="7" t="s">
        <v>77</v>
      </c>
      <c r="J4" s="7" t="s">
        <v>2</v>
      </c>
      <c r="K4" s="7" t="s">
        <v>91</v>
      </c>
      <c r="L4" s="7">
        <v>1</v>
      </c>
      <c r="M4" s="7">
        <v>4</v>
      </c>
      <c r="N4" s="7" t="s">
        <v>92</v>
      </c>
      <c r="O4" s="7" t="s">
        <v>93</v>
      </c>
      <c r="P4" s="7" t="s">
        <v>80</v>
      </c>
      <c r="Q4" s="7"/>
      <c r="R4" s="11" t="s">
        <v>94</v>
      </c>
      <c r="S4" s="12" t="s">
        <v>19</v>
      </c>
      <c r="T4" s="7"/>
      <c r="U4" s="11" t="s">
        <v>19</v>
      </c>
      <c r="V4" s="11" t="s">
        <v>94</v>
      </c>
      <c r="W4" s="12" t="s">
        <v>95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82</v>
      </c>
      <c r="AG4" t="s">
        <v>73</v>
      </c>
      <c r="AH4" t="s">
        <v>19</v>
      </c>
    </row>
    <row r="5" ht="14.25" customHeight="1" spans="1:34">
      <c r="A5" s="6" t="s">
        <v>98</v>
      </c>
      <c r="B5" s="6" t="s">
        <v>99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100</v>
      </c>
      <c r="H5" s="7" t="s">
        <v>101</v>
      </c>
      <c r="I5" s="7" t="s">
        <v>77</v>
      </c>
      <c r="J5" s="7" t="s">
        <v>2</v>
      </c>
      <c r="K5" s="7" t="s">
        <v>102</v>
      </c>
      <c r="L5" s="7">
        <v>1</v>
      </c>
      <c r="M5" s="7">
        <v>1</v>
      </c>
      <c r="N5" s="7" t="s">
        <v>79</v>
      </c>
      <c r="O5" s="7" t="s">
        <v>80</v>
      </c>
      <c r="P5" s="7" t="s">
        <v>103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82</v>
      </c>
      <c r="AG5" t="s">
        <v>73</v>
      </c>
      <c r="AH5" t="s">
        <v>19</v>
      </c>
    </row>
    <row r="6" ht="14.25" customHeight="1" spans="1:34">
      <c r="A6" s="6" t="s">
        <v>108</v>
      </c>
      <c r="B6" s="6" t="s">
        <v>109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100</v>
      </c>
      <c r="H6" s="7" t="s">
        <v>101</v>
      </c>
      <c r="I6" s="7" t="s">
        <v>77</v>
      </c>
      <c r="J6" s="7" t="s">
        <v>2</v>
      </c>
      <c r="K6" s="7" t="s">
        <v>110</v>
      </c>
      <c r="L6" s="7">
        <v>1</v>
      </c>
      <c r="M6" s="7">
        <v>1</v>
      </c>
      <c r="N6" s="7" t="s">
        <v>80</v>
      </c>
      <c r="O6" s="7" t="s">
        <v>80</v>
      </c>
      <c r="P6" s="7" t="s">
        <v>103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82</v>
      </c>
      <c r="AG6" t="s">
        <v>73</v>
      </c>
      <c r="AH6" t="s">
        <v>19</v>
      </c>
    </row>
    <row r="7" ht="14.25" customHeight="1" spans="1:34">
      <c r="A7" s="6" t="s">
        <v>115</v>
      </c>
      <c r="B7" s="6" t="s">
        <v>116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117</v>
      </c>
      <c r="H7" s="7" t="s">
        <v>118</v>
      </c>
      <c r="I7" s="7" t="s">
        <v>77</v>
      </c>
      <c r="J7" s="7" t="s">
        <v>2</v>
      </c>
      <c r="K7" s="7" t="s">
        <v>119</v>
      </c>
      <c r="L7" s="7">
        <v>1</v>
      </c>
      <c r="M7" s="7">
        <v>5</v>
      </c>
      <c r="N7" s="7" t="s">
        <v>93</v>
      </c>
      <c r="O7" s="7" t="s">
        <v>120</v>
      </c>
      <c r="P7" s="7" t="s">
        <v>121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82</v>
      </c>
      <c r="AG7" t="s">
        <v>73</v>
      </c>
      <c r="AH7" t="s">
        <v>19</v>
      </c>
    </row>
    <row r="8" ht="14.25" customHeight="1" spans="1:34">
      <c r="A8" s="6" t="s">
        <v>126</v>
      </c>
      <c r="B8" s="6" t="s">
        <v>127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100</v>
      </c>
      <c r="H8" s="7" t="s">
        <v>101</v>
      </c>
      <c r="I8" s="7" t="s">
        <v>77</v>
      </c>
      <c r="J8" s="7" t="s">
        <v>2</v>
      </c>
      <c r="K8" s="7" t="s">
        <v>102</v>
      </c>
      <c r="L8" s="7">
        <v>1</v>
      </c>
      <c r="M8" s="7">
        <v>1</v>
      </c>
      <c r="N8" s="7" t="s">
        <v>80</v>
      </c>
      <c r="O8" s="7" t="s">
        <v>103</v>
      </c>
      <c r="P8" s="7" t="s">
        <v>121</v>
      </c>
      <c r="Q8" s="7"/>
      <c r="R8" s="11" t="s">
        <v>111</v>
      </c>
      <c r="S8" s="12" t="s">
        <v>19</v>
      </c>
      <c r="T8" s="7"/>
      <c r="U8" s="11" t="s">
        <v>19</v>
      </c>
      <c r="V8" s="11" t="s">
        <v>111</v>
      </c>
      <c r="W8" s="12" t="s">
        <v>112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113</v>
      </c>
      <c r="AD8" t="s">
        <v>6</v>
      </c>
      <c r="AE8" t="s">
        <v>107</v>
      </c>
      <c r="AF8" t="s">
        <v>82</v>
      </c>
      <c r="AG8" t="s">
        <v>73</v>
      </c>
      <c r="AH8" t="s">
        <v>19</v>
      </c>
    </row>
    <row r="9" ht="14.25" customHeight="1" spans="1:34">
      <c r="A9" s="6" t="s">
        <v>128</v>
      </c>
      <c r="B9" s="6" t="s">
        <v>129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130</v>
      </c>
      <c r="H9" s="7" t="s">
        <v>131</v>
      </c>
      <c r="I9" s="7" t="s">
        <v>77</v>
      </c>
      <c r="J9" s="7" t="s">
        <v>2</v>
      </c>
      <c r="K9" s="7" t="s">
        <v>132</v>
      </c>
      <c r="L9" s="7">
        <v>1</v>
      </c>
      <c r="M9" s="7">
        <v>1</v>
      </c>
      <c r="N9" s="7" t="s">
        <v>103</v>
      </c>
      <c r="O9" s="7" t="s">
        <v>103</v>
      </c>
      <c r="P9" s="7" t="s">
        <v>121</v>
      </c>
      <c r="Q9" s="7"/>
      <c r="R9" s="11" t="s">
        <v>133</v>
      </c>
      <c r="S9" s="12" t="s">
        <v>19</v>
      </c>
      <c r="T9" s="7"/>
      <c r="U9" s="11" t="s">
        <v>19</v>
      </c>
      <c r="V9" s="11" t="s">
        <v>133</v>
      </c>
      <c r="W9" s="12" t="s">
        <v>134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82</v>
      </c>
      <c r="AG9" t="s">
        <v>73</v>
      </c>
      <c r="AH9" t="s">
        <v>19</v>
      </c>
    </row>
    <row r="10" ht="14.25" customHeight="1" spans="1:34">
      <c r="A10" s="6" t="s">
        <v>137</v>
      </c>
      <c r="B10" s="6" t="s">
        <v>138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100</v>
      </c>
      <c r="H10" s="7" t="s">
        <v>101</v>
      </c>
      <c r="I10" s="7" t="s">
        <v>77</v>
      </c>
      <c r="J10" s="7" t="s">
        <v>2</v>
      </c>
      <c r="K10" s="7" t="s">
        <v>102</v>
      </c>
      <c r="L10" s="7">
        <v>1</v>
      </c>
      <c r="M10" s="7">
        <v>1</v>
      </c>
      <c r="N10" s="7" t="s">
        <v>103</v>
      </c>
      <c r="O10" s="7" t="s">
        <v>121</v>
      </c>
      <c r="P10" s="7" t="s">
        <v>139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85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141</v>
      </c>
      <c r="AD10" t="s">
        <v>6</v>
      </c>
      <c r="AE10" t="s">
        <v>107</v>
      </c>
      <c r="AF10" t="s">
        <v>82</v>
      </c>
      <c r="AG10" t="s">
        <v>73</v>
      </c>
      <c r="AH10" t="s">
        <v>19</v>
      </c>
    </row>
    <row r="11" ht="14.25" customHeight="1" spans="1:34">
      <c r="A11" s="6" t="s">
        <v>142</v>
      </c>
      <c r="B11" s="6" t="s">
        <v>143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75</v>
      </c>
      <c r="H11" s="7" t="s">
        <v>76</v>
      </c>
      <c r="I11" s="7" t="s">
        <v>77</v>
      </c>
      <c r="J11" s="7" t="s">
        <v>2</v>
      </c>
      <c r="K11" s="7" t="s">
        <v>78</v>
      </c>
      <c r="L11" s="7">
        <v>1</v>
      </c>
      <c r="M11" s="7">
        <v>1</v>
      </c>
      <c r="N11" s="7" t="s">
        <v>121</v>
      </c>
      <c r="O11" s="7" t="s">
        <v>121</v>
      </c>
      <c r="P11" s="7" t="s">
        <v>139</v>
      </c>
      <c r="Q11" s="7"/>
      <c r="R11" s="11" t="s">
        <v>144</v>
      </c>
      <c r="S11" s="12" t="s">
        <v>19</v>
      </c>
      <c r="T11" s="7"/>
      <c r="U11" s="11" t="s">
        <v>19</v>
      </c>
      <c r="V11" s="11" t="s">
        <v>144</v>
      </c>
      <c r="W11" s="12" t="s">
        <v>85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145</v>
      </c>
      <c r="AD11" t="s">
        <v>6</v>
      </c>
      <c r="AE11" t="s">
        <v>146</v>
      </c>
      <c r="AF11" t="s">
        <v>82</v>
      </c>
      <c r="AG11" t="s">
        <v>73</v>
      </c>
      <c r="AH11" t="s">
        <v>19</v>
      </c>
    </row>
    <row r="12" customHeight="1" spans="1:32">
      <c r="A12" s="10" t="s">
        <v>147</v>
      </c>
      <c r="B12" s="10"/>
      <c r="C12" s="10" t="s">
        <v>148</v>
      </c>
      <c r="D12" s="10"/>
      <c r="E12" s="10"/>
      <c r="F12" s="10"/>
      <c r="G12" s="10" t="s">
        <v>148</v>
      </c>
      <c r="H12" s="10" t="s">
        <v>148</v>
      </c>
      <c r="I12" s="10" t="s">
        <v>148</v>
      </c>
      <c r="J12" s="10" t="s">
        <v>148</v>
      </c>
      <c r="K12" s="10" t="s">
        <v>148</v>
      </c>
      <c r="L12" s="10" t="s">
        <v>148</v>
      </c>
      <c r="M12" s="10" t="s">
        <v>148</v>
      </c>
      <c r="N12" s="10" t="s">
        <v>148</v>
      </c>
      <c r="O12" s="10" t="s">
        <v>148</v>
      </c>
      <c r="P12" s="10" t="s">
        <v>148</v>
      </c>
      <c r="Q12" s="10"/>
      <c r="R12" s="13" t="s">
        <v>20</v>
      </c>
      <c r="S12" s="13" t="s">
        <v>21</v>
      </c>
      <c r="T12" s="10" t="s">
        <v>148</v>
      </c>
      <c r="U12" s="13"/>
      <c r="V12" s="13" t="s">
        <v>149</v>
      </c>
      <c r="W12" s="13" t="s">
        <v>22</v>
      </c>
      <c r="X12" s="13"/>
      <c r="Y12" s="13"/>
      <c r="Z12" s="13"/>
      <c r="AA12" s="10"/>
      <c r="AB12" s="13"/>
      <c r="AC12" s="10"/>
      <c r="AD12" s="10" t="s">
        <v>148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150</v>
      </c>
      <c r="B1" s="4" t="s">
        <v>151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152</v>
      </c>
      <c r="H1" s="4" t="s">
        <v>153</v>
      </c>
      <c r="I1" s="4" t="s">
        <v>13</v>
      </c>
      <c r="J1" s="4" t="s">
        <v>17</v>
      </c>
      <c r="K1" s="4" t="s">
        <v>18</v>
      </c>
      <c r="L1" s="9" t="s">
        <v>154</v>
      </c>
      <c r="M1" s="4" t="s">
        <v>155</v>
      </c>
      <c r="N1" s="4" t="s">
        <v>156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C27" sqref="C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158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83</v>
      </c>
      <c r="B3" s="7" t="s">
        <v>79</v>
      </c>
      <c r="C3" s="7" t="s">
        <v>80</v>
      </c>
      <c r="D3" s="3">
        <v>305</v>
      </c>
      <c r="E3" t="str">
        <f>VLOOKUP(A3,HOP!A:L,12,0)</f>
        <v>305.00</v>
      </c>
      <c r="F3" t="str">
        <f>VLOOKUP(A3,HOP!A:C,3,0)</f>
        <v>2204451</v>
      </c>
      <c r="G3">
        <f t="shared" ref="G3:G11" si="0">D3-E3</f>
        <v>0</v>
      </c>
      <c r="H3" t="str">
        <f t="shared" ref="H3:H11" si="1">$H$1&amp;F3</f>
        <v>，2204451</v>
      </c>
      <c r="I3" t="str">
        <f>VLOOKUP(A3,HOP!A:T,20,0)</f>
        <v>直连</v>
      </c>
    </row>
    <row r="4" ht="14.25" customHeight="1" spans="1:9">
      <c r="A4" s="6" t="s">
        <v>87</v>
      </c>
      <c r="B4" s="7" t="s">
        <v>93</v>
      </c>
      <c r="C4" s="7" t="s">
        <v>80</v>
      </c>
      <c r="D4" s="3">
        <v>10040</v>
      </c>
      <c r="E4" t="str">
        <f>VLOOKUP(A4,HOP!A:L,12,0)</f>
        <v>10040.00</v>
      </c>
      <c r="F4" t="str">
        <f>VLOOKUP(A4,HOP!A:C,3,0)</f>
        <v>2199787</v>
      </c>
      <c r="G4">
        <f t="shared" si="0"/>
        <v>0</v>
      </c>
      <c r="H4" t="str">
        <f t="shared" si="1"/>
        <v>，2199787</v>
      </c>
      <c r="I4" t="str">
        <f>VLOOKUP(A4,HOP!A:T,20,0)</f>
        <v>直连</v>
      </c>
    </row>
    <row r="5" ht="14.25" customHeight="1" spans="1:9">
      <c r="A5" s="6" t="s">
        <v>98</v>
      </c>
      <c r="B5" s="7" t="s">
        <v>80</v>
      </c>
      <c r="C5" s="7" t="s">
        <v>103</v>
      </c>
      <c r="D5" s="3">
        <v>235</v>
      </c>
      <c r="E5" t="str">
        <f>VLOOKUP(A5,HOP!A:L,12,0)</f>
        <v>235.00</v>
      </c>
      <c r="F5" t="str">
        <f>VLOOKUP(A5,HOP!A:C,3,0)</f>
        <v>2204596</v>
      </c>
      <c r="G5">
        <f t="shared" si="0"/>
        <v>0</v>
      </c>
      <c r="H5" t="str">
        <f t="shared" si="1"/>
        <v>，2204596</v>
      </c>
      <c r="I5" t="str">
        <f>VLOOKUP(A5,HOP!A:T,20,0)</f>
        <v>直连</v>
      </c>
    </row>
    <row r="6" ht="14.25" customHeight="1" spans="1:9">
      <c r="A6" s="6" t="s">
        <v>108</v>
      </c>
      <c r="B6" s="7" t="s">
        <v>80</v>
      </c>
      <c r="C6" s="7" t="s">
        <v>103</v>
      </c>
      <c r="D6" s="3">
        <v>285</v>
      </c>
      <c r="E6" t="str">
        <f>VLOOKUP(A6,HOP!A:L,12,0)</f>
        <v>285.00</v>
      </c>
      <c r="F6" t="str">
        <f>VLOOKUP(A6,HOP!A:C,3,0)</f>
        <v>2205515</v>
      </c>
      <c r="G6">
        <f t="shared" si="0"/>
        <v>0</v>
      </c>
      <c r="H6" t="str">
        <f t="shared" si="1"/>
        <v>，2205515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120</v>
      </c>
      <c r="C7" s="7" t="s">
        <v>121</v>
      </c>
      <c r="D7" s="3">
        <v>1250</v>
      </c>
      <c r="E7" t="str">
        <f>VLOOKUP(A7,HOP!A:L,12,0)</f>
        <v>1250.00</v>
      </c>
      <c r="F7" t="str">
        <f>VLOOKUP(A7,HOP!A:C,3,0)</f>
        <v>2201257</v>
      </c>
      <c r="G7">
        <f t="shared" si="0"/>
        <v>0</v>
      </c>
      <c r="H7" t="str">
        <f t="shared" si="1"/>
        <v>，2201257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103</v>
      </c>
      <c r="C8" s="7" t="s">
        <v>121</v>
      </c>
      <c r="D8" s="3">
        <v>285</v>
      </c>
      <c r="E8" t="str">
        <f>VLOOKUP(A8,HOP!A:L,12,0)</f>
        <v>285.00</v>
      </c>
      <c r="F8" t="str">
        <f>VLOOKUP(A8,HOP!A:C,3,0)</f>
        <v>2205449</v>
      </c>
      <c r="G8">
        <f t="shared" si="0"/>
        <v>0</v>
      </c>
      <c r="H8" t="str">
        <f t="shared" si="1"/>
        <v>，2205449</v>
      </c>
      <c r="I8" t="str">
        <f>VLOOKUP(A8,HOP!A:T,20,0)</f>
        <v>直连</v>
      </c>
    </row>
    <row r="9" ht="14.25" customHeight="1" spans="1:9">
      <c r="A9" s="6" t="s">
        <v>128</v>
      </c>
      <c r="B9" s="7" t="s">
        <v>103</v>
      </c>
      <c r="C9" s="7" t="s">
        <v>121</v>
      </c>
      <c r="D9" s="3">
        <v>813</v>
      </c>
      <c r="E9" t="str">
        <f>VLOOKUP(A9,HOP!A:L,12,0)</f>
        <v>813.00</v>
      </c>
      <c r="F9" t="str">
        <f>VLOOKUP(A9,HOP!A:C,3,0)</f>
        <v>2205928</v>
      </c>
      <c r="G9">
        <f t="shared" si="0"/>
        <v>0</v>
      </c>
      <c r="H9" t="str">
        <f t="shared" si="1"/>
        <v>，2205928</v>
      </c>
      <c r="I9" t="str">
        <f>VLOOKUP(A9,HOP!A:T,20,0)</f>
        <v>直连</v>
      </c>
    </row>
    <row r="10" ht="14.25" customHeight="1" spans="1:9">
      <c r="A10" s="6" t="s">
        <v>137</v>
      </c>
      <c r="B10" s="7" t="s">
        <v>121</v>
      </c>
      <c r="C10" s="7" t="s">
        <v>139</v>
      </c>
      <c r="D10" s="3">
        <v>410</v>
      </c>
      <c r="E10" t="str">
        <f>VLOOKUP(A10,HOP!A:L,12,0)</f>
        <v>410.00</v>
      </c>
      <c r="F10" t="str">
        <f>VLOOKUP(A10,HOP!A:C,3,0)</f>
        <v>2206874</v>
      </c>
      <c r="G10">
        <f t="shared" si="0"/>
        <v>0</v>
      </c>
      <c r="H10" t="str">
        <f t="shared" si="1"/>
        <v>，2206874</v>
      </c>
      <c r="I10" t="str">
        <f>VLOOKUP(A10,HOP!A:T,20,0)</f>
        <v>直连</v>
      </c>
    </row>
    <row r="11" ht="14.25" customHeight="1" spans="1:9">
      <c r="A11" s="6" t="s">
        <v>142</v>
      </c>
      <c r="B11" s="7" t="s">
        <v>121</v>
      </c>
      <c r="C11" s="7" t="s">
        <v>139</v>
      </c>
      <c r="D11" s="3">
        <v>304</v>
      </c>
      <c r="E11" t="str">
        <f>VLOOKUP(A11,HOP!A:L,12,0)</f>
        <v>304.00</v>
      </c>
      <c r="F11" t="str">
        <f>VLOOKUP(A11,HOP!A:C,3,0)</f>
        <v>2207583</v>
      </c>
      <c r="G11">
        <f t="shared" si="0"/>
        <v>0</v>
      </c>
      <c r="H11" t="str">
        <f t="shared" si="1"/>
        <v>，2207583</v>
      </c>
      <c r="I11" t="str">
        <f>VLOOKUP(A11,HOP!A:T,20,0)</f>
        <v>直连</v>
      </c>
    </row>
    <row r="13" spans="4:4">
      <c r="D13" s="3">
        <f>SUM(D2:D12)</f>
        <v>13927</v>
      </c>
    </row>
    <row r="14" ht="14.25" spans="4:4">
      <c r="D14" s="8" t="s">
        <v>23</v>
      </c>
    </row>
    <row r="17" spans="1:1">
      <c r="A17" t="s">
        <v>159</v>
      </c>
    </row>
    <row r="18" spans="1:1">
      <c r="A18" s="5" t="s">
        <v>160</v>
      </c>
    </row>
  </sheetData>
  <autoFilter ref="A1:I11">
    <filterColumn colId="3">
      <filters>
        <filter val="235.00"/>
        <filter val="285.00"/>
        <filter val="304.00"/>
        <filter val="305.00"/>
        <filter val="410.00"/>
        <filter val="813.00"/>
        <filter val="10,040.00"/>
        <filter val="1,25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1" t="s">
        <v>142</v>
      </c>
      <c r="B2" s="1" t="s">
        <v>121</v>
      </c>
      <c r="C2" s="1" t="s">
        <v>143</v>
      </c>
      <c r="D2" s="1" t="s">
        <v>76</v>
      </c>
      <c r="E2" s="1" t="s">
        <v>177</v>
      </c>
      <c r="F2" s="1" t="s">
        <v>121</v>
      </c>
      <c r="G2" s="1" t="s">
        <v>139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73</v>
      </c>
      <c r="S2" s="1" t="s">
        <v>185</v>
      </c>
      <c r="T2" s="1" t="s">
        <v>186</v>
      </c>
    </row>
    <row r="3" s="1" customFormat="1" spans="1:20">
      <c r="A3" s="1" t="s">
        <v>137</v>
      </c>
      <c r="B3" s="1" t="s">
        <v>103</v>
      </c>
      <c r="C3" s="1" t="s">
        <v>138</v>
      </c>
      <c r="D3" s="1" t="s">
        <v>101</v>
      </c>
      <c r="E3" s="1" t="s">
        <v>187</v>
      </c>
      <c r="F3" s="1" t="s">
        <v>121</v>
      </c>
      <c r="G3" s="1" t="s">
        <v>139</v>
      </c>
      <c r="H3" s="1" t="s">
        <v>178</v>
      </c>
      <c r="I3" s="1" t="s">
        <v>188</v>
      </c>
      <c r="J3" s="1" t="s">
        <v>180</v>
      </c>
      <c r="K3" s="1" t="s">
        <v>188</v>
      </c>
      <c r="L3" s="1" t="s">
        <v>188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189</v>
      </c>
      <c r="R3" s="1" t="s">
        <v>73</v>
      </c>
      <c r="S3" s="1" t="s">
        <v>185</v>
      </c>
      <c r="T3" s="1" t="s">
        <v>186</v>
      </c>
    </row>
    <row r="4" s="1" customFormat="1" spans="1:20">
      <c r="A4" s="1" t="s">
        <v>128</v>
      </c>
      <c r="B4" s="1" t="s">
        <v>103</v>
      </c>
      <c r="C4" s="1" t="s">
        <v>129</v>
      </c>
      <c r="D4" s="1" t="s">
        <v>131</v>
      </c>
      <c r="E4" s="1" t="s">
        <v>190</v>
      </c>
      <c r="F4" s="1" t="s">
        <v>103</v>
      </c>
      <c r="G4" s="1" t="s">
        <v>121</v>
      </c>
      <c r="H4" s="1" t="s">
        <v>178</v>
      </c>
      <c r="I4" s="1" t="s">
        <v>191</v>
      </c>
      <c r="J4" s="1" t="s">
        <v>180</v>
      </c>
      <c r="K4" s="1" t="s">
        <v>191</v>
      </c>
      <c r="L4" s="1" t="s">
        <v>191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192</v>
      </c>
      <c r="R4" s="1" t="s">
        <v>73</v>
      </c>
      <c r="S4" s="1" t="s">
        <v>185</v>
      </c>
      <c r="T4" s="1" t="s">
        <v>186</v>
      </c>
    </row>
    <row r="5" s="1" customFormat="1" spans="1:20">
      <c r="A5" s="1" t="s">
        <v>108</v>
      </c>
      <c r="B5" s="1" t="s">
        <v>80</v>
      </c>
      <c r="C5" s="1" t="s">
        <v>109</v>
      </c>
      <c r="D5" s="1" t="s">
        <v>101</v>
      </c>
      <c r="E5" s="1" t="s">
        <v>193</v>
      </c>
      <c r="F5" s="1" t="s">
        <v>80</v>
      </c>
      <c r="G5" s="1" t="s">
        <v>103</v>
      </c>
      <c r="H5" s="1" t="s">
        <v>178</v>
      </c>
      <c r="I5" s="1" t="s">
        <v>194</v>
      </c>
      <c r="J5" s="1" t="s">
        <v>180</v>
      </c>
      <c r="K5" s="1" t="s">
        <v>194</v>
      </c>
      <c r="L5" s="1" t="s">
        <v>194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195</v>
      </c>
      <c r="R5" s="1" t="s">
        <v>73</v>
      </c>
      <c r="S5" s="1" t="s">
        <v>185</v>
      </c>
      <c r="T5" s="1" t="s">
        <v>186</v>
      </c>
    </row>
    <row r="6" s="1" customFormat="1" spans="1:20">
      <c r="A6" s="1" t="s">
        <v>126</v>
      </c>
      <c r="B6" s="1" t="s">
        <v>80</v>
      </c>
      <c r="C6" s="1" t="s">
        <v>127</v>
      </c>
      <c r="D6" s="1" t="s">
        <v>101</v>
      </c>
      <c r="E6" s="1" t="s">
        <v>187</v>
      </c>
      <c r="F6" s="1" t="s">
        <v>103</v>
      </c>
      <c r="G6" s="1" t="s">
        <v>121</v>
      </c>
      <c r="H6" s="1" t="s">
        <v>178</v>
      </c>
      <c r="I6" s="1" t="s">
        <v>194</v>
      </c>
      <c r="J6" s="1" t="s">
        <v>180</v>
      </c>
      <c r="K6" s="1" t="s">
        <v>194</v>
      </c>
      <c r="L6" s="1" t="s">
        <v>194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196</v>
      </c>
      <c r="R6" s="1" t="s">
        <v>73</v>
      </c>
      <c r="S6" s="1" t="s">
        <v>185</v>
      </c>
      <c r="T6" s="1" t="s">
        <v>186</v>
      </c>
    </row>
    <row r="7" s="1" customFormat="1" spans="1:20">
      <c r="A7" s="1" t="s">
        <v>98</v>
      </c>
      <c r="B7" s="1" t="s">
        <v>79</v>
      </c>
      <c r="C7" s="1" t="s">
        <v>99</v>
      </c>
      <c r="D7" s="1" t="s">
        <v>101</v>
      </c>
      <c r="E7" s="1" t="s">
        <v>187</v>
      </c>
      <c r="F7" s="1" t="s">
        <v>80</v>
      </c>
      <c r="G7" s="1" t="s">
        <v>103</v>
      </c>
      <c r="H7" s="1" t="s">
        <v>178</v>
      </c>
      <c r="I7" s="1" t="s">
        <v>197</v>
      </c>
      <c r="J7" s="1" t="s">
        <v>180</v>
      </c>
      <c r="K7" s="1" t="s">
        <v>197</v>
      </c>
      <c r="L7" s="1" t="s">
        <v>197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198</v>
      </c>
      <c r="R7" s="1" t="s">
        <v>73</v>
      </c>
      <c r="S7" s="1" t="s">
        <v>185</v>
      </c>
      <c r="T7" s="1" t="s">
        <v>186</v>
      </c>
    </row>
    <row r="8" s="1" customFormat="1" spans="1:20">
      <c r="A8" s="1" t="s">
        <v>83</v>
      </c>
      <c r="B8" s="1" t="s">
        <v>79</v>
      </c>
      <c r="C8" s="1" t="s">
        <v>84</v>
      </c>
      <c r="D8" s="1" t="s">
        <v>76</v>
      </c>
      <c r="E8" s="1" t="s">
        <v>177</v>
      </c>
      <c r="F8" s="1" t="s">
        <v>79</v>
      </c>
      <c r="G8" s="1" t="s">
        <v>80</v>
      </c>
      <c r="H8" s="1" t="s">
        <v>178</v>
      </c>
      <c r="I8" s="1" t="s">
        <v>199</v>
      </c>
      <c r="J8" s="1" t="s">
        <v>180</v>
      </c>
      <c r="K8" s="1" t="s">
        <v>199</v>
      </c>
      <c r="L8" s="1" t="s">
        <v>199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200</v>
      </c>
      <c r="R8" s="1" t="s">
        <v>73</v>
      </c>
      <c r="S8" s="1" t="s">
        <v>185</v>
      </c>
      <c r="T8" s="1" t="s">
        <v>186</v>
      </c>
    </row>
    <row r="9" s="1" customFormat="1" spans="1:20">
      <c r="A9" s="1" t="s">
        <v>115</v>
      </c>
      <c r="B9" s="1" t="s">
        <v>93</v>
      </c>
      <c r="C9" s="1" t="s">
        <v>116</v>
      </c>
      <c r="D9" s="1" t="s">
        <v>201</v>
      </c>
      <c r="E9" s="1" t="s">
        <v>202</v>
      </c>
      <c r="F9" s="1" t="s">
        <v>120</v>
      </c>
      <c r="G9" s="1" t="s">
        <v>121</v>
      </c>
      <c r="H9" s="1" t="s">
        <v>178</v>
      </c>
      <c r="I9" s="1" t="s">
        <v>203</v>
      </c>
      <c r="J9" s="1" t="s">
        <v>180</v>
      </c>
      <c r="K9" s="1" t="s">
        <v>203</v>
      </c>
      <c r="L9" s="1" t="s">
        <v>203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204</v>
      </c>
      <c r="R9" s="1" t="s">
        <v>73</v>
      </c>
      <c r="S9" s="1" t="s">
        <v>185</v>
      </c>
      <c r="T9" s="1" t="s">
        <v>186</v>
      </c>
    </row>
    <row r="10" s="1" customFormat="1" spans="1:20">
      <c r="A10" s="1" t="s">
        <v>87</v>
      </c>
      <c r="B10" s="1" t="s">
        <v>92</v>
      </c>
      <c r="C10" s="1" t="s">
        <v>88</v>
      </c>
      <c r="D10" s="1" t="s">
        <v>90</v>
      </c>
      <c r="E10" s="1" t="s">
        <v>205</v>
      </c>
      <c r="F10" s="1" t="s">
        <v>93</v>
      </c>
      <c r="G10" s="1" t="s">
        <v>80</v>
      </c>
      <c r="H10" s="1" t="s">
        <v>178</v>
      </c>
      <c r="I10" s="1" t="s">
        <v>206</v>
      </c>
      <c r="J10" s="1" t="s">
        <v>180</v>
      </c>
      <c r="K10" s="1" t="s">
        <v>206</v>
      </c>
      <c r="L10" s="1" t="s">
        <v>206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207</v>
      </c>
      <c r="R10" s="1" t="s">
        <v>73</v>
      </c>
      <c r="S10" s="1" t="s">
        <v>185</v>
      </c>
      <c r="T10" s="1" t="s">
        <v>186</v>
      </c>
    </row>
    <row r="11" s="1" customFormat="1" spans="1:20">
      <c r="A11" s="1" t="s">
        <v>208</v>
      </c>
      <c r="B11" s="1" t="s">
        <v>209</v>
      </c>
      <c r="C11" s="1" t="s">
        <v>210</v>
      </c>
      <c r="D11" s="1" t="s">
        <v>211</v>
      </c>
      <c r="E11" s="1" t="s">
        <v>212</v>
      </c>
      <c r="F11" s="1" t="s">
        <v>213</v>
      </c>
      <c r="G11" s="1" t="s">
        <v>80</v>
      </c>
      <c r="H11" s="1" t="s">
        <v>178</v>
      </c>
      <c r="I11" s="1" t="s">
        <v>182</v>
      </c>
      <c r="J11" s="1" t="s">
        <v>180</v>
      </c>
      <c r="K11" s="1" t="s">
        <v>182</v>
      </c>
      <c r="L11" s="1" t="s">
        <v>182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214</v>
      </c>
      <c r="R11" s="1" t="s">
        <v>73</v>
      </c>
      <c r="S11" s="1" t="s">
        <v>185</v>
      </c>
      <c r="T11" s="1" t="s">
        <v>186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2021-07-27T02:03:05Z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6B145E3FD7DA4B2EBE0A09B4E7757AA7</vt:lpwstr>
  </property>
</Properties>
</file>