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</definedName>
  </definedNames>
  <calcPr calcId="144525"/>
</workbook>
</file>

<file path=xl/sharedStrings.xml><?xml version="1.0" encoding="utf-8"?>
<sst xmlns="http://schemas.openxmlformats.org/spreadsheetml/2006/main" count="607" uniqueCount="194">
  <si>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</si>
  <si>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</si>
  <si>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</si>
  <si>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</si>
  <si>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</si>
  <si>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</si>
  <si>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</si>
  <si>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</si>
  <si>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</si>
  <si>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</si>
  <si>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</si>
  <si>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</si>
  <si>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</si>
  <si>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</si>
  <si>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</si>
  <si>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</si>
  <si>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</si>
  <si>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</si>
  <si>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</si>
  <si>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</si>
  <si>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</si>
  <si>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</si>
  <si>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</si>
  <si>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</si>
  <si>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</si>
  <si>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</si>
  <si>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</si>
  <si>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[安吉]欢墅.高尔夫度假别墅(安吉龙王溪小镇)(76296060)</t>
  </si>
  <si>
    <t>挽栖葱茏小墅&lt;六人入住&gt;&lt;早餐&gt;</t>
  </si>
  <si>
    <t>CNY</t>
  </si>
  <si>
    <t>穆海萍</t>
  </si>
  <si>
    <t>CA13744210727CNY</t>
  </si>
  <si>
    <t>未提现</t>
  </si>
  <si>
    <t>携程开票</t>
  </si>
  <si>
    <t>[上海]汉庭酒店(上海外滩江西中路店)(76248589)</t>
  </si>
  <si>
    <t>双床房&lt;双人入住&gt;&lt;内宾&gt;&lt;预付&gt;&lt;无早&gt;</t>
  </si>
  <si>
    <t>魏景凡,刘震宇</t>
  </si>
  <si>
    <t>[桂林]IU酒店(桂林两江四湖象鼻山公园店)(76255156)</t>
  </si>
  <si>
    <t>小U·舒适双床房&lt;双人入住&gt;&lt;内宾&gt;&lt;预付&gt;&lt;无早&gt;</t>
  </si>
  <si>
    <t>蓝雨琳</t>
  </si>
  <si>
    <t>[上海]汉庭酒店(上海陆家嘴东方路店)(68610790)</t>
  </si>
  <si>
    <t>大床房(无窗)&lt;双人入住&gt;&lt;内宾&gt;&lt;预付&gt;&lt;无早&gt;</t>
  </si>
  <si>
    <t>潘玺宇</t>
  </si>
  <si>
    <t>[西安]西安湘子门青年旅舍(76248533)</t>
  </si>
  <si>
    <t>大床房&lt;双人入住&gt;&lt;内宾&gt;&lt;预付&gt;&lt;无早&gt;</t>
  </si>
  <si>
    <t>李圣阳</t>
  </si>
  <si>
    <t>[上海]上海东方佘山索菲特大酒店(77149423)</t>
  </si>
  <si>
    <t>索菲特豪华房&lt;大床&gt;&lt;双人入住&gt;&lt;双早&gt;</t>
  </si>
  <si>
    <t>张敏</t>
  </si>
  <si>
    <t>取消</t>
  </si>
  <si>
    <t>[和平]和平热龙温泉度假村(69334770)</t>
  </si>
  <si>
    <t>标准双人房&lt;双人入住&gt;&lt;双早&gt;</t>
  </si>
  <si>
    <t>虞国余,刘丽华,沙惠华,李余莲,陈雅丽,林笑金</t>
  </si>
  <si>
    <t>李新中,简志强,钟丽珠</t>
  </si>
  <si>
    <t>[上海]汉庭酒店(上海龙阳路磁悬浮店)(68610523)</t>
  </si>
  <si>
    <t>郭志仁</t>
  </si>
  <si>
    <t>[广州]广州永新酒店永泰客运站店(73770089)</t>
  </si>
  <si>
    <t>豪华单人间&lt;无早&gt;</t>
  </si>
  <si>
    <t>王刚</t>
  </si>
  <si>
    <t>[惠州]城市便捷酒店(惠州仲恺惠环店)(68305877)</t>
  </si>
  <si>
    <t>商务大床房&lt;双人入住&gt;&lt;内宾&gt;&lt;预付&gt;&lt;无早&gt;</t>
  </si>
  <si>
    <t>陈增炫</t>
  </si>
  <si>
    <t>[广州]广州怡居公寓(76434020)</t>
  </si>
  <si>
    <t>特价房&lt;单人入住&gt;&lt;无早&gt;</t>
  </si>
  <si>
    <t>田力兵</t>
  </si>
  <si>
    <t>李新中</t>
  </si>
  <si>
    <t>豪华双人房&lt;无早&gt;</t>
  </si>
  <si>
    <t>李爱梅</t>
  </si>
  <si>
    <t>[佛山]佛山锦澜公寓(77363112)</t>
  </si>
  <si>
    <t>标准大床房&lt;双人入住&gt;&lt;内宾&gt;&lt;无早&gt;</t>
  </si>
  <si>
    <t>张浩文</t>
  </si>
  <si>
    <t>[梅州]梅州麓湖山酒店(62503407)</t>
  </si>
  <si>
    <t>公寓标准大床房&lt;大床&gt;&lt;双人入住&gt;&lt;双早&gt;</t>
  </si>
  <si>
    <t>夏凯伦</t>
  </si>
  <si>
    <t>[重庆]布丁酒店(重庆沙坪坝龙湖天街成渝高铁站店)(70815511)</t>
  </si>
  <si>
    <t>大床房B&lt;双人入住&gt;&lt;内宾&gt;&lt;预付&gt;&lt;无早&gt;</t>
  </si>
  <si>
    <t>李君雄</t>
  </si>
  <si>
    <t>夏桂权</t>
  </si>
  <si>
    <t>李翡</t>
  </si>
  <si>
    <t>[东莞]东莞V+国际青年人才公寓(76173364)</t>
  </si>
  <si>
    <t>一室大床房&lt;双人入住&gt;&lt;无早&gt;</t>
  </si>
  <si>
    <t>黄启明</t>
  </si>
  <si>
    <t>[广州]广州三寓宾馆(76479047)</t>
  </si>
  <si>
    <t>春晖楼标准双床房B&lt;双人入住&gt;&lt;内宾&gt;&lt;预付&gt;&lt;无早&gt;</t>
  </si>
  <si>
    <t>胡江波</t>
  </si>
  <si>
    <t>DLT6705874</t>
  </si>
  <si>
    <t>代分销</t>
  </si>
  <si>
    <t>[上海]上海半岛酒店(65670331)</t>
  </si>
  <si>
    <t>特级豪华江景房&lt;大床&gt;&lt;双人入住&gt;&lt;双早&gt;</t>
  </si>
  <si>
    <t>白耀亭</t>
  </si>
  <si>
    <t>DFXA13744210727CNY</t>
  </si>
  <si>
    <t>，</t>
  </si>
  <si>
    <t>202107101626370022</t>
  </si>
  <si>
    <t>202107101918110022</t>
  </si>
  <si>
    <t>直采</t>
  </si>
  <si>
    <t>20606.88 CNY</t>
  </si>
  <si>
    <t>A210727091859481</t>
  </si>
  <si>
    <t>A210727091925481</t>
  </si>
  <si>
    <t>A210727091945481</t>
  </si>
  <si>
    <t>i210727091725 房集：2691元</t>
  </si>
  <si>
    <t>总计：20606.88元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</si>
  <si>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</si>
  <si>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</si>
  <si>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</si>
  <si>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</si>
  <si>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</si>
  <si>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</si>
  <si>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</si>
  <si>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</si>
  <si>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</si>
  <si>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</si>
  <si>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</si>
  <si>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</si>
  <si>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</si>
  <si>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</si>
  <si>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</si>
  <si>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</si>
  <si>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</si>
  <si>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2021-07-11</t>
  </si>
  <si>
    <t>2193029</t>
  </si>
  <si>
    <t>广州三寓宾馆</t>
  </si>
  <si>
    <t>2021-07-12</t>
  </si>
  <si>
    <t>退房日月结</t>
  </si>
  <si>
    <t>270.78</t>
  </si>
  <si>
    <t>RMB</t>
  </si>
  <si>
    <t>0</t>
  </si>
  <si>
    <t>0.00</t>
  </si>
  <si>
    <t>携程汇登国内直连</t>
  </si>
  <si>
    <t>2021-07-11 20:26:47</t>
  </si>
  <si>
    <t>否</t>
  </si>
  <si>
    <t>广州汇登信息科技有限公司</t>
  </si>
  <si>
    <t>直连</t>
  </si>
  <si>
    <t>2193027</t>
  </si>
  <si>
    <t>东莞V+国际青年人才公寓</t>
  </si>
  <si>
    <t>123.42</t>
  </si>
  <si>
    <t>2021-07-11 20:32:45</t>
  </si>
  <si>
    <t>Saas酒店</t>
  </si>
  <si>
    <t>2193017</t>
  </si>
  <si>
    <t>广州怡居公寓</t>
  </si>
  <si>
    <t>61.20</t>
  </si>
  <si>
    <t>2021-07-11 20:17:58</t>
  </si>
  <si>
    <t>2192787</t>
  </si>
  <si>
    <t>布丁酒店（重庆沙坪坝三峡广场步行街成渝高铁站店）</t>
  </si>
  <si>
    <t>108.87</t>
  </si>
  <si>
    <t>2021-07-11 15:11:39</t>
  </si>
  <si>
    <t>2192768</t>
  </si>
  <si>
    <t>梅州麓湖山酒店</t>
  </si>
  <si>
    <t>295.80</t>
  </si>
  <si>
    <t>2021-07-11 14:46:11</t>
  </si>
  <si>
    <t>2192745</t>
  </si>
  <si>
    <t>广州永新酒店（永泰客运站店）</t>
  </si>
  <si>
    <t>100.98</t>
  </si>
  <si>
    <t>2021-07-11 14:31:35</t>
  </si>
  <si>
    <t>2192738</t>
  </si>
  <si>
    <t>佛山锦澜公寓</t>
  </si>
  <si>
    <t>80.58</t>
  </si>
  <si>
    <t>2021-07-11 14:11:51</t>
  </si>
  <si>
    <t>2192662</t>
  </si>
  <si>
    <t>和平热龙温泉度假村</t>
  </si>
  <si>
    <t>299.00</t>
  </si>
  <si>
    <t>2021-07-11 12:57:30</t>
  </si>
  <si>
    <t>2192472</t>
  </si>
  <si>
    <t>城市便捷酒店(惠州仲恺惠环店)</t>
  </si>
  <si>
    <t>165.09</t>
  </si>
  <si>
    <t>2021-07-11 09:41:13</t>
  </si>
  <si>
    <t>2021-07-10</t>
  </si>
  <si>
    <t>2191776</t>
  </si>
  <si>
    <t>汉庭酒店(上海龙阳路磁悬浮店)</t>
  </si>
  <si>
    <t>2021-07-10 18:10:07</t>
  </si>
  <si>
    <t>2021-07-08</t>
  </si>
  <si>
    <t>2188698</t>
  </si>
  <si>
    <t>西安湘子门青年旅舍</t>
  </si>
  <si>
    <t>2021-07-09</t>
  </si>
  <si>
    <t>436.17</t>
  </si>
  <si>
    <t>2021-07-08 23:02:26</t>
  </si>
  <si>
    <t>2187351</t>
  </si>
  <si>
    <t>汉庭酒店(上海陆家嘴东方路店)</t>
  </si>
  <si>
    <t>739.20</t>
  </si>
  <si>
    <t>2021-07-08 00:29:34</t>
  </si>
  <si>
    <t>2021-07-07</t>
  </si>
  <si>
    <t>2187118</t>
  </si>
  <si>
    <t>IU酒店(桂林正阳街东西巷店)</t>
  </si>
  <si>
    <t>173.33</t>
  </si>
  <si>
    <t>2021-07-07 21:25:52</t>
  </si>
  <si>
    <t>2021-07-05</t>
  </si>
  <si>
    <t>2184158</t>
  </si>
  <si>
    <t>汉庭酒店(上海外滩江西中路店)</t>
  </si>
  <si>
    <t>871.46</t>
  </si>
  <si>
    <t>2021-07-05 13:08:58</t>
  </si>
  <si>
    <t>2021-06-30</t>
  </si>
  <si>
    <t>2178766</t>
  </si>
  <si>
    <t>欢墅.高尔夫度假别墅(安吉龙王溪小镇)</t>
  </si>
  <si>
    <t>3060.00</t>
  </si>
  <si>
    <t>2021-06-30 18:20:21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</si>
</sst>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6" borderId="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15661941380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44387</v>
      </c>
      <c r="G2" s="5">
        <v>44389</v>
      </c>
      <c r="H2" s="4">
        <v>1</v>
      </c>
      <c r="I2" s="4">
        <v>2</v>
      </c>
      <c r="J2" s="4">
        <v>2</v>
      </c>
      <c r="K2" s="4" t="s">
        <v>29</v>
      </c>
      <c r="L2" s="4">
        <v>3060</v>
      </c>
      <c r="M2" s="4">
        <v>3060</v>
      </c>
      <c r="N2" s="4" t="s">
        <v>30</v>
      </c>
      <c r="O2" s="4" t="s">
        <v>31</v>
      </c>
      <c r="P2" s="4" t="s">
        <v>32</v>
      </c>
      <c r="Q2" s="4">
        <v>0</v>
      </c>
      <c r="R2" s="7">
        <v>44377</v>
      </c>
      <c r="S2" s="5">
        <v>44404</v>
      </c>
      <c r="T2" s="4" t="s">
        <v>33</v>
      </c>
      <c r="U2" s="4">
        <v>3060</v>
      </c>
      <c r="V2" s="4">
        <v>0</v>
      </c>
      <c r="W2" s="4">
        <v>0</v>
      </c>
    </row>
    <row r="3" s="4" customFormat="1" spans="1:24">
      <c r="A3" s="4">
        <v>15704586506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44388</v>
      </c>
      <c r="G3" s="5">
        <v>44389</v>
      </c>
      <c r="H3" s="4">
        <v>2</v>
      </c>
      <c r="I3" s="4">
        <v>1</v>
      </c>
      <c r="J3" s="4">
        <v>2</v>
      </c>
      <c r="K3" s="4" t="s">
        <v>29</v>
      </c>
      <c r="L3" s="4">
        <v>871.46</v>
      </c>
      <c r="M3" s="4">
        <v>871.46</v>
      </c>
      <c r="N3" s="4" t="s">
        <v>36</v>
      </c>
      <c r="O3" s="4" t="s">
        <v>31</v>
      </c>
      <c r="P3" s="4" t="s">
        <v>32</v>
      </c>
      <c r="Q3" s="4">
        <v>0</v>
      </c>
      <c r="R3" s="7">
        <v>44382</v>
      </c>
      <c r="S3" s="5">
        <v>44404</v>
      </c>
      <c r="T3" s="4" t="s">
        <v>33</v>
      </c>
      <c r="U3" s="4">
        <v>871.46</v>
      </c>
      <c r="V3" s="4">
        <v>0</v>
      </c>
      <c r="W3" s="4">
        <v>0</v>
      </c>
      <c r="X3" s="4">
        <v>2184158</v>
      </c>
    </row>
    <row r="4" s="4" customFormat="1" spans="1:24">
      <c r="A4" s="4">
        <v>15728604073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44388</v>
      </c>
      <c r="G4" s="5">
        <v>44389</v>
      </c>
      <c r="H4" s="4">
        <v>1</v>
      </c>
      <c r="I4" s="4">
        <v>1</v>
      </c>
      <c r="J4" s="4">
        <v>1</v>
      </c>
      <c r="K4" s="4" t="s">
        <v>29</v>
      </c>
      <c r="L4" s="4">
        <v>173.33</v>
      </c>
      <c r="M4" s="4">
        <v>173.33</v>
      </c>
      <c r="N4" s="4" t="s">
        <v>39</v>
      </c>
      <c r="O4" s="4" t="s">
        <v>31</v>
      </c>
      <c r="P4" s="4" t="s">
        <v>32</v>
      </c>
      <c r="Q4" s="4">
        <v>0</v>
      </c>
      <c r="R4" s="7">
        <v>44384</v>
      </c>
      <c r="S4" s="5">
        <v>44404</v>
      </c>
      <c r="T4" s="4" t="s">
        <v>33</v>
      </c>
      <c r="U4" s="4">
        <v>173.33</v>
      </c>
      <c r="V4" s="4">
        <v>0</v>
      </c>
      <c r="W4" s="4">
        <v>0</v>
      </c>
      <c r="X4" s="4">
        <v>2187118</v>
      </c>
    </row>
    <row r="5" s="4" customFormat="1" spans="1:24">
      <c r="A5" s="4">
        <v>15729609201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44386</v>
      </c>
      <c r="G5" s="5">
        <v>44389</v>
      </c>
      <c r="H5" s="4">
        <v>1</v>
      </c>
      <c r="I5" s="4">
        <v>3</v>
      </c>
      <c r="J5" s="4">
        <v>3</v>
      </c>
      <c r="K5" s="4" t="s">
        <v>29</v>
      </c>
      <c r="L5" s="4">
        <v>739.2</v>
      </c>
      <c r="M5" s="4">
        <v>739.2</v>
      </c>
      <c r="N5" s="4" t="s">
        <v>42</v>
      </c>
      <c r="O5" s="4" t="s">
        <v>31</v>
      </c>
      <c r="P5" s="4" t="s">
        <v>32</v>
      </c>
      <c r="Q5" s="4">
        <v>0</v>
      </c>
      <c r="R5" s="7">
        <v>44385</v>
      </c>
      <c r="S5" s="5">
        <v>44404</v>
      </c>
      <c r="T5" s="4" t="s">
        <v>33</v>
      </c>
      <c r="U5" s="4">
        <v>739.2</v>
      </c>
      <c r="V5" s="4">
        <v>0</v>
      </c>
      <c r="W5" s="4">
        <v>0</v>
      </c>
      <c r="X5" s="4">
        <v>2187351</v>
      </c>
    </row>
    <row r="6" s="4" customFormat="1" spans="1:24">
      <c r="A6" s="4">
        <v>15737449600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44386</v>
      </c>
      <c r="G6" s="5">
        <v>44389</v>
      </c>
      <c r="H6" s="4">
        <v>1</v>
      </c>
      <c r="I6" s="4">
        <v>3</v>
      </c>
      <c r="J6" s="4">
        <v>3</v>
      </c>
      <c r="K6" s="4" t="s">
        <v>29</v>
      </c>
      <c r="L6" s="4">
        <v>436.17</v>
      </c>
      <c r="M6" s="4">
        <v>436.17</v>
      </c>
      <c r="N6" s="4" t="s">
        <v>45</v>
      </c>
      <c r="O6" s="4" t="s">
        <v>31</v>
      </c>
      <c r="P6" s="4" t="s">
        <v>32</v>
      </c>
      <c r="Q6" s="4">
        <v>0</v>
      </c>
      <c r="R6" s="7">
        <v>44385</v>
      </c>
      <c r="S6" s="5">
        <v>44404</v>
      </c>
      <c r="T6" s="4" t="s">
        <v>33</v>
      </c>
      <c r="U6" s="4">
        <v>436.17</v>
      </c>
      <c r="V6" s="4">
        <v>0</v>
      </c>
      <c r="W6" s="4">
        <v>0</v>
      </c>
      <c r="X6" s="4">
        <v>2188698</v>
      </c>
    </row>
    <row r="7" s="4" customFormat="1" spans="1:24">
      <c r="A7" s="4">
        <v>15747912836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44388</v>
      </c>
      <c r="G7" s="5">
        <v>44389</v>
      </c>
      <c r="H7" s="4">
        <v>1</v>
      </c>
      <c r="I7" s="4">
        <v>1</v>
      </c>
      <c r="J7" s="4">
        <v>1</v>
      </c>
      <c r="K7" s="4" t="s">
        <v>29</v>
      </c>
      <c r="L7" s="4">
        <v>922</v>
      </c>
      <c r="M7" s="4">
        <v>922</v>
      </c>
      <c r="N7" s="4" t="s">
        <v>48</v>
      </c>
      <c r="O7" s="4" t="s">
        <v>31</v>
      </c>
      <c r="P7" s="4" t="s">
        <v>32</v>
      </c>
      <c r="Q7" s="4">
        <v>0</v>
      </c>
      <c r="R7" s="7">
        <v>44386</v>
      </c>
      <c r="S7" s="5">
        <v>44404</v>
      </c>
      <c r="T7" s="4" t="s">
        <v>33</v>
      </c>
      <c r="U7" s="4">
        <v>922</v>
      </c>
      <c r="V7" s="4">
        <v>0</v>
      </c>
      <c r="W7" s="4">
        <v>0</v>
      </c>
      <c r="X7" s="4">
        <v>2190186</v>
      </c>
    </row>
    <row r="8" s="4" customFormat="1" spans="1:24">
      <c r="A8" s="4">
        <v>15747912836</v>
      </c>
      <c r="B8" s="4" t="s">
        <v>25</v>
      </c>
      <c r="C8" s="4" t="s">
        <v>49</v>
      </c>
      <c r="D8" s="4" t="s">
        <v>46</v>
      </c>
      <c r="E8" s="4" t="s">
        <v>47</v>
      </c>
      <c r="F8" s="5">
        <v>44388</v>
      </c>
      <c r="G8" s="5">
        <v>44389</v>
      </c>
      <c r="H8" s="4">
        <v>1</v>
      </c>
      <c r="I8" s="4">
        <v>1</v>
      </c>
      <c r="J8" s="4">
        <v>1</v>
      </c>
      <c r="K8" s="4" t="s">
        <v>29</v>
      </c>
      <c r="L8" s="4">
        <v>-922</v>
      </c>
      <c r="M8" s="4">
        <v>-922</v>
      </c>
      <c r="N8" s="4" t="s">
        <v>48</v>
      </c>
      <c r="O8" s="4" t="s">
        <v>31</v>
      </c>
      <c r="P8" s="4" t="s">
        <v>32</v>
      </c>
      <c r="Q8" s="4">
        <v>0</v>
      </c>
      <c r="R8" s="7">
        <v>44386</v>
      </c>
      <c r="S8" s="5">
        <v>44404</v>
      </c>
      <c r="T8" s="4" t="s">
        <v>33</v>
      </c>
      <c r="U8" s="4">
        <v>-922</v>
      </c>
      <c r="V8" s="4">
        <v>0</v>
      </c>
      <c r="W8" s="4">
        <v>0</v>
      </c>
      <c r="X8" s="4">
        <v>2190186</v>
      </c>
    </row>
    <row r="9" s="4" customFormat="1" spans="1:23">
      <c r="A9" s="4">
        <v>15755731618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44388</v>
      </c>
      <c r="G9" s="5">
        <v>44389</v>
      </c>
      <c r="H9" s="4">
        <v>6</v>
      </c>
      <c r="I9" s="4">
        <v>1</v>
      </c>
      <c r="J9" s="4">
        <v>6</v>
      </c>
      <c r="K9" s="4" t="s">
        <v>29</v>
      </c>
      <c r="L9" s="4">
        <v>1794</v>
      </c>
      <c r="M9" s="4">
        <v>1794</v>
      </c>
      <c r="N9" s="4" t="s">
        <v>52</v>
      </c>
      <c r="O9" s="4" t="s">
        <v>31</v>
      </c>
      <c r="P9" s="4" t="s">
        <v>32</v>
      </c>
      <c r="Q9" s="4">
        <v>0</v>
      </c>
      <c r="R9" s="7">
        <v>44387</v>
      </c>
      <c r="S9" s="5">
        <v>44404</v>
      </c>
      <c r="T9" s="4" t="s">
        <v>33</v>
      </c>
      <c r="U9" s="4">
        <v>1794</v>
      </c>
      <c r="V9" s="4">
        <v>0</v>
      </c>
      <c r="W9" s="4">
        <v>0</v>
      </c>
    </row>
    <row r="10" s="4" customFormat="1" spans="1:23">
      <c r="A10" s="4">
        <v>15757145989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44388</v>
      </c>
      <c r="G10" s="5">
        <v>44389</v>
      </c>
      <c r="H10" s="4">
        <v>3</v>
      </c>
      <c r="I10" s="4">
        <v>1</v>
      </c>
      <c r="J10" s="4">
        <v>3</v>
      </c>
      <c r="K10" s="4" t="s">
        <v>29</v>
      </c>
      <c r="L10" s="4">
        <v>897</v>
      </c>
      <c r="M10" s="4">
        <v>897</v>
      </c>
      <c r="N10" s="4" t="s">
        <v>53</v>
      </c>
      <c r="O10" s="4" t="s">
        <v>31</v>
      </c>
      <c r="P10" s="4" t="s">
        <v>32</v>
      </c>
      <c r="Q10" s="4">
        <v>0</v>
      </c>
      <c r="R10" s="7">
        <v>44387</v>
      </c>
      <c r="S10" s="5">
        <v>44404</v>
      </c>
      <c r="T10" s="4" t="s">
        <v>33</v>
      </c>
      <c r="U10" s="4">
        <v>897</v>
      </c>
      <c r="V10" s="4">
        <v>0</v>
      </c>
      <c r="W10" s="4">
        <v>0</v>
      </c>
    </row>
    <row r="11" s="4" customFormat="1" spans="1:23">
      <c r="A11" s="4">
        <v>15757732951</v>
      </c>
      <c r="B11" s="4" t="s">
        <v>25</v>
      </c>
      <c r="C11" s="4" t="s">
        <v>26</v>
      </c>
      <c r="D11" s="4" t="s">
        <v>54</v>
      </c>
      <c r="E11" s="4" t="s">
        <v>35</v>
      </c>
      <c r="F11" s="5">
        <v>44388</v>
      </c>
      <c r="G11" s="5">
        <v>44389</v>
      </c>
      <c r="H11" s="4">
        <v>1</v>
      </c>
      <c r="I11" s="4">
        <v>1</v>
      </c>
      <c r="J11" s="4">
        <v>1</v>
      </c>
      <c r="K11" s="4" t="s">
        <v>29</v>
      </c>
      <c r="L11" s="4">
        <v>238.66</v>
      </c>
      <c r="M11" s="4">
        <v>238.66</v>
      </c>
      <c r="N11" s="4" t="s">
        <v>55</v>
      </c>
      <c r="O11" s="4" t="s">
        <v>31</v>
      </c>
      <c r="P11" s="4" t="s">
        <v>32</v>
      </c>
      <c r="Q11" s="4">
        <v>0</v>
      </c>
      <c r="R11" s="7">
        <v>44387</v>
      </c>
      <c r="S11" s="5">
        <v>44404</v>
      </c>
      <c r="T11" s="4" t="s">
        <v>33</v>
      </c>
      <c r="U11" s="4">
        <v>238.66</v>
      </c>
      <c r="V11" s="4">
        <v>0</v>
      </c>
      <c r="W11" s="4">
        <v>0</v>
      </c>
    </row>
    <row r="12" s="4" customFormat="1" spans="1:23">
      <c r="A12" s="4">
        <v>15757732951</v>
      </c>
      <c r="B12" s="4" t="s">
        <v>25</v>
      </c>
      <c r="C12" s="4" t="s">
        <v>49</v>
      </c>
      <c r="D12" s="4" t="s">
        <v>54</v>
      </c>
      <c r="E12" s="4" t="s">
        <v>35</v>
      </c>
      <c r="F12" s="5">
        <v>44388</v>
      </c>
      <c r="G12" s="5">
        <v>44389</v>
      </c>
      <c r="H12" s="4">
        <v>1</v>
      </c>
      <c r="I12" s="4">
        <v>1</v>
      </c>
      <c r="J12" s="4">
        <v>1</v>
      </c>
      <c r="K12" s="4" t="s">
        <v>29</v>
      </c>
      <c r="L12" s="4">
        <v>-238.66</v>
      </c>
      <c r="M12" s="4">
        <v>-238.66</v>
      </c>
      <c r="N12" s="4" t="s">
        <v>55</v>
      </c>
      <c r="O12" s="4" t="s">
        <v>31</v>
      </c>
      <c r="P12" s="4" t="s">
        <v>32</v>
      </c>
      <c r="Q12" s="4">
        <v>0</v>
      </c>
      <c r="R12" s="7">
        <v>44387</v>
      </c>
      <c r="S12" s="5">
        <v>44404</v>
      </c>
      <c r="T12" s="4" t="s">
        <v>33</v>
      </c>
      <c r="U12" s="4">
        <v>-238.66</v>
      </c>
      <c r="V12" s="4">
        <v>0</v>
      </c>
      <c r="W12" s="4">
        <v>0</v>
      </c>
    </row>
    <row r="13" s="4" customFormat="1" spans="1:23">
      <c r="A13" s="4">
        <v>15760584999</v>
      </c>
      <c r="B13" s="4" t="s">
        <v>25</v>
      </c>
      <c r="C13" s="4" t="s">
        <v>26</v>
      </c>
      <c r="D13" s="4" t="s">
        <v>56</v>
      </c>
      <c r="E13" s="4" t="s">
        <v>57</v>
      </c>
      <c r="F13" s="5">
        <v>44388</v>
      </c>
      <c r="G13" s="5">
        <v>44389</v>
      </c>
      <c r="H13" s="4">
        <v>1</v>
      </c>
      <c r="I13" s="4">
        <v>1</v>
      </c>
      <c r="J13" s="4">
        <v>1</v>
      </c>
      <c r="K13" s="4" t="s">
        <v>29</v>
      </c>
      <c r="L13" s="4">
        <v>100.98</v>
      </c>
      <c r="M13" s="4">
        <v>100.98</v>
      </c>
      <c r="N13" s="4" t="s">
        <v>58</v>
      </c>
      <c r="O13" s="4" t="s">
        <v>31</v>
      </c>
      <c r="P13" s="4" t="s">
        <v>32</v>
      </c>
      <c r="Q13" s="4">
        <v>0</v>
      </c>
      <c r="R13" s="7">
        <v>44388</v>
      </c>
      <c r="S13" s="5">
        <v>44404</v>
      </c>
      <c r="T13" s="4" t="s">
        <v>33</v>
      </c>
      <c r="U13" s="4">
        <v>100.98</v>
      </c>
      <c r="V13" s="4">
        <v>0</v>
      </c>
      <c r="W13" s="4">
        <v>0</v>
      </c>
    </row>
    <row r="14" s="4" customFormat="1" spans="1:23">
      <c r="A14" s="4">
        <v>15760584999</v>
      </c>
      <c r="B14" s="4" t="s">
        <v>25</v>
      </c>
      <c r="C14" s="4" t="s">
        <v>49</v>
      </c>
      <c r="D14" s="4" t="s">
        <v>56</v>
      </c>
      <c r="E14" s="4" t="s">
        <v>57</v>
      </c>
      <c r="F14" s="5">
        <v>44388</v>
      </c>
      <c r="G14" s="5">
        <v>44389</v>
      </c>
      <c r="H14" s="4">
        <v>1</v>
      </c>
      <c r="I14" s="4">
        <v>1</v>
      </c>
      <c r="J14" s="4">
        <v>1</v>
      </c>
      <c r="K14" s="4" t="s">
        <v>29</v>
      </c>
      <c r="L14" s="4">
        <v>-100.98</v>
      </c>
      <c r="M14" s="4">
        <v>-100.98</v>
      </c>
      <c r="N14" s="4" t="s">
        <v>58</v>
      </c>
      <c r="O14" s="4" t="s">
        <v>31</v>
      </c>
      <c r="P14" s="4" t="s">
        <v>32</v>
      </c>
      <c r="Q14" s="4">
        <v>0</v>
      </c>
      <c r="R14" s="7">
        <v>44388</v>
      </c>
      <c r="S14" s="5">
        <v>44404</v>
      </c>
      <c r="T14" s="4" t="s">
        <v>33</v>
      </c>
      <c r="U14" s="4">
        <v>-100.98</v>
      </c>
      <c r="V14" s="4">
        <v>0</v>
      </c>
      <c r="W14" s="4">
        <v>0</v>
      </c>
    </row>
    <row r="15" s="4" customFormat="1" spans="1:23">
      <c r="A15" s="4">
        <v>15763481600</v>
      </c>
      <c r="B15" s="4" t="s">
        <v>25</v>
      </c>
      <c r="C15" s="4" t="s">
        <v>26</v>
      </c>
      <c r="D15" s="4" t="s">
        <v>59</v>
      </c>
      <c r="E15" s="4" t="s">
        <v>60</v>
      </c>
      <c r="F15" s="5">
        <v>44388</v>
      </c>
      <c r="G15" s="5">
        <v>44389</v>
      </c>
      <c r="H15" s="4">
        <v>1</v>
      </c>
      <c r="I15" s="4">
        <v>1</v>
      </c>
      <c r="J15" s="4">
        <v>1</v>
      </c>
      <c r="K15" s="4" t="s">
        <v>29</v>
      </c>
      <c r="L15" s="4">
        <v>165.09</v>
      </c>
      <c r="M15" s="4">
        <v>165.09</v>
      </c>
      <c r="N15" s="4" t="s">
        <v>61</v>
      </c>
      <c r="O15" s="4" t="s">
        <v>31</v>
      </c>
      <c r="P15" s="4" t="s">
        <v>32</v>
      </c>
      <c r="Q15" s="4">
        <v>0</v>
      </c>
      <c r="R15" s="7">
        <v>44388</v>
      </c>
      <c r="S15" s="5">
        <v>44404</v>
      </c>
      <c r="T15" s="4" t="s">
        <v>33</v>
      </c>
      <c r="U15" s="4">
        <v>165.09</v>
      </c>
      <c r="V15" s="4">
        <v>0</v>
      </c>
      <c r="W15" s="4">
        <v>0</v>
      </c>
    </row>
    <row r="16" s="4" customFormat="1" spans="1:24">
      <c r="A16" s="4">
        <v>15764431253</v>
      </c>
      <c r="B16" s="4" t="s">
        <v>25</v>
      </c>
      <c r="C16" s="4" t="s">
        <v>26</v>
      </c>
      <c r="D16" s="4" t="s">
        <v>62</v>
      </c>
      <c r="E16" s="4" t="s">
        <v>63</v>
      </c>
      <c r="F16" s="5">
        <v>44388</v>
      </c>
      <c r="G16" s="5">
        <v>44389</v>
      </c>
      <c r="H16" s="4">
        <v>1</v>
      </c>
      <c r="I16" s="4">
        <v>1</v>
      </c>
      <c r="J16" s="4">
        <v>1</v>
      </c>
      <c r="K16" s="4" t="s">
        <v>29</v>
      </c>
      <c r="L16" s="4">
        <v>61.2</v>
      </c>
      <c r="M16" s="4">
        <v>61.2</v>
      </c>
      <c r="N16" s="4" t="s">
        <v>64</v>
      </c>
      <c r="O16" s="4" t="s">
        <v>31</v>
      </c>
      <c r="P16" s="4" t="s">
        <v>32</v>
      </c>
      <c r="Q16" s="4">
        <v>0</v>
      </c>
      <c r="R16" s="7">
        <v>44388</v>
      </c>
      <c r="S16" s="5">
        <v>44404</v>
      </c>
      <c r="T16" s="4" t="s">
        <v>33</v>
      </c>
      <c r="U16" s="4">
        <v>61.2</v>
      </c>
      <c r="V16" s="4">
        <v>0</v>
      </c>
      <c r="W16" s="4">
        <v>0</v>
      </c>
      <c r="X16" s="4">
        <v>2192590</v>
      </c>
    </row>
    <row r="17" s="4" customFormat="1" spans="1:24">
      <c r="A17" s="4">
        <v>15764431253</v>
      </c>
      <c r="B17" s="4" t="s">
        <v>25</v>
      </c>
      <c r="C17" s="4" t="s">
        <v>49</v>
      </c>
      <c r="D17" s="4" t="s">
        <v>62</v>
      </c>
      <c r="E17" s="4" t="s">
        <v>63</v>
      </c>
      <c r="F17" s="5">
        <v>44388</v>
      </c>
      <c r="G17" s="5">
        <v>44389</v>
      </c>
      <c r="H17" s="4">
        <v>1</v>
      </c>
      <c r="I17" s="4">
        <v>1</v>
      </c>
      <c r="J17" s="4">
        <v>1</v>
      </c>
      <c r="K17" s="4" t="s">
        <v>29</v>
      </c>
      <c r="L17" s="4">
        <v>-61.2</v>
      </c>
      <c r="M17" s="4">
        <v>-61.2</v>
      </c>
      <c r="N17" s="4" t="s">
        <v>64</v>
      </c>
      <c r="O17" s="4" t="s">
        <v>31</v>
      </c>
      <c r="P17" s="4" t="s">
        <v>32</v>
      </c>
      <c r="Q17" s="4">
        <v>0</v>
      </c>
      <c r="R17" s="7">
        <v>44388</v>
      </c>
      <c r="S17" s="5">
        <v>44404</v>
      </c>
      <c r="T17" s="4" t="s">
        <v>33</v>
      </c>
      <c r="U17" s="4">
        <v>-61.2</v>
      </c>
      <c r="V17" s="4">
        <v>0</v>
      </c>
      <c r="W17" s="4">
        <v>0</v>
      </c>
      <c r="X17" s="4">
        <v>2192590</v>
      </c>
    </row>
    <row r="18" s="4" customFormat="1" spans="1:23">
      <c r="A18" s="4">
        <v>15764695853</v>
      </c>
      <c r="B18" s="4" t="s">
        <v>25</v>
      </c>
      <c r="C18" s="4" t="s">
        <v>26</v>
      </c>
      <c r="D18" s="4" t="s">
        <v>50</v>
      </c>
      <c r="E18" s="4" t="s">
        <v>51</v>
      </c>
      <c r="F18" s="5">
        <v>44388</v>
      </c>
      <c r="G18" s="5">
        <v>44389</v>
      </c>
      <c r="H18" s="4">
        <v>1</v>
      </c>
      <c r="I18" s="4">
        <v>1</v>
      </c>
      <c r="J18" s="4">
        <v>1</v>
      </c>
      <c r="K18" s="4" t="s">
        <v>29</v>
      </c>
      <c r="L18" s="4">
        <v>299</v>
      </c>
      <c r="M18" s="4">
        <v>299</v>
      </c>
      <c r="N18" s="4" t="s">
        <v>65</v>
      </c>
      <c r="O18" s="4" t="s">
        <v>31</v>
      </c>
      <c r="P18" s="4" t="s">
        <v>32</v>
      </c>
      <c r="Q18" s="4">
        <v>0</v>
      </c>
      <c r="R18" s="7">
        <v>44388</v>
      </c>
      <c r="S18" s="5">
        <v>44404</v>
      </c>
      <c r="T18" s="4" t="s">
        <v>33</v>
      </c>
      <c r="U18" s="4">
        <v>299</v>
      </c>
      <c r="V18" s="4">
        <v>0</v>
      </c>
      <c r="W18" s="4">
        <v>0</v>
      </c>
    </row>
    <row r="19" s="4" customFormat="1" spans="1:24">
      <c r="A19" s="4">
        <v>15764983116</v>
      </c>
      <c r="B19" s="4" t="s">
        <v>25</v>
      </c>
      <c r="C19" s="4" t="s">
        <v>26</v>
      </c>
      <c r="D19" s="4" t="s">
        <v>56</v>
      </c>
      <c r="E19" s="4" t="s">
        <v>66</v>
      </c>
      <c r="F19" s="5">
        <v>44388</v>
      </c>
      <c r="G19" s="5">
        <v>44389</v>
      </c>
      <c r="H19" s="4">
        <v>1</v>
      </c>
      <c r="I19" s="4">
        <v>1</v>
      </c>
      <c r="J19" s="4">
        <v>1</v>
      </c>
      <c r="K19" s="4" t="s">
        <v>29</v>
      </c>
      <c r="L19" s="4">
        <v>100.98</v>
      </c>
      <c r="M19" s="4">
        <v>100.98</v>
      </c>
      <c r="N19" s="4" t="s">
        <v>67</v>
      </c>
      <c r="O19" s="4" t="s">
        <v>31</v>
      </c>
      <c r="P19" s="4" t="s">
        <v>32</v>
      </c>
      <c r="Q19" s="4">
        <v>0</v>
      </c>
      <c r="R19" s="7">
        <v>44388</v>
      </c>
      <c r="S19" s="5">
        <v>44404</v>
      </c>
      <c r="T19" s="4" t="s">
        <v>33</v>
      </c>
      <c r="U19" s="4">
        <v>100.98</v>
      </c>
      <c r="V19" s="4">
        <v>0</v>
      </c>
      <c r="W19" s="4">
        <v>0</v>
      </c>
      <c r="X19" s="4">
        <v>2192689</v>
      </c>
    </row>
    <row r="20" s="4" customFormat="1" spans="1:24">
      <c r="A20" s="4">
        <v>15764983116</v>
      </c>
      <c r="B20" s="4" t="s">
        <v>25</v>
      </c>
      <c r="C20" s="4" t="s">
        <v>49</v>
      </c>
      <c r="D20" s="4" t="s">
        <v>56</v>
      </c>
      <c r="E20" s="4" t="s">
        <v>66</v>
      </c>
      <c r="F20" s="5">
        <v>44388</v>
      </c>
      <c r="G20" s="5">
        <v>44389</v>
      </c>
      <c r="H20" s="4">
        <v>1</v>
      </c>
      <c r="I20" s="4">
        <v>1</v>
      </c>
      <c r="J20" s="4">
        <v>1</v>
      </c>
      <c r="K20" s="4" t="s">
        <v>29</v>
      </c>
      <c r="L20" s="4">
        <v>-100.98</v>
      </c>
      <c r="M20" s="4">
        <v>-100.98</v>
      </c>
      <c r="N20" s="4" t="s">
        <v>67</v>
      </c>
      <c r="O20" s="4" t="s">
        <v>31</v>
      </c>
      <c r="P20" s="4" t="s">
        <v>32</v>
      </c>
      <c r="Q20" s="4">
        <v>0</v>
      </c>
      <c r="R20" s="7">
        <v>44388</v>
      </c>
      <c r="S20" s="5">
        <v>44404</v>
      </c>
      <c r="T20" s="4" t="s">
        <v>33</v>
      </c>
      <c r="U20" s="4">
        <v>-100.98</v>
      </c>
      <c r="V20" s="4">
        <v>0</v>
      </c>
      <c r="W20" s="4">
        <v>0</v>
      </c>
      <c r="X20" s="4">
        <v>2192689</v>
      </c>
    </row>
    <row r="21" s="4" customFormat="1" spans="1:23">
      <c r="A21" s="4">
        <v>15765325164</v>
      </c>
      <c r="B21" s="4" t="s">
        <v>25</v>
      </c>
      <c r="C21" s="4" t="s">
        <v>26</v>
      </c>
      <c r="D21" s="4" t="s">
        <v>68</v>
      </c>
      <c r="E21" s="4" t="s">
        <v>69</v>
      </c>
      <c r="F21" s="5">
        <v>44388</v>
      </c>
      <c r="G21" s="5">
        <v>44389</v>
      </c>
      <c r="H21" s="4">
        <v>1</v>
      </c>
      <c r="I21" s="4">
        <v>1</v>
      </c>
      <c r="J21" s="4">
        <v>1</v>
      </c>
      <c r="K21" s="4" t="s">
        <v>29</v>
      </c>
      <c r="L21" s="4">
        <v>80.58</v>
      </c>
      <c r="M21" s="4">
        <v>80.58</v>
      </c>
      <c r="N21" s="4" t="s">
        <v>70</v>
      </c>
      <c r="O21" s="4" t="s">
        <v>31</v>
      </c>
      <c r="P21" s="4" t="s">
        <v>32</v>
      </c>
      <c r="Q21" s="4">
        <v>0</v>
      </c>
      <c r="R21" s="7">
        <v>44388</v>
      </c>
      <c r="S21" s="5">
        <v>44404</v>
      </c>
      <c r="T21" s="4" t="s">
        <v>33</v>
      </c>
      <c r="U21" s="4">
        <v>80.58</v>
      </c>
      <c r="V21" s="4">
        <v>0</v>
      </c>
      <c r="W21" s="4">
        <v>0</v>
      </c>
    </row>
    <row r="22" s="4" customFormat="1" spans="1:23">
      <c r="A22" s="4">
        <v>15765391299</v>
      </c>
      <c r="B22" s="4" t="s">
        <v>25</v>
      </c>
      <c r="C22" s="4" t="s">
        <v>26</v>
      </c>
      <c r="D22" s="4" t="s">
        <v>56</v>
      </c>
      <c r="E22" s="4" t="s">
        <v>57</v>
      </c>
      <c r="F22" s="5">
        <v>44388</v>
      </c>
      <c r="G22" s="5">
        <v>44389</v>
      </c>
      <c r="H22" s="4">
        <v>1</v>
      </c>
      <c r="I22" s="4">
        <v>1</v>
      </c>
      <c r="J22" s="4">
        <v>1</v>
      </c>
      <c r="K22" s="4" t="s">
        <v>29</v>
      </c>
      <c r="L22" s="4">
        <v>100.98</v>
      </c>
      <c r="M22" s="4">
        <v>100.98</v>
      </c>
      <c r="N22" s="4" t="s">
        <v>67</v>
      </c>
      <c r="O22" s="4" t="s">
        <v>31</v>
      </c>
      <c r="P22" s="4" t="s">
        <v>32</v>
      </c>
      <c r="Q22" s="4">
        <v>0</v>
      </c>
      <c r="R22" s="7">
        <v>44388</v>
      </c>
      <c r="S22" s="5">
        <v>44404</v>
      </c>
      <c r="T22" s="4" t="s">
        <v>33</v>
      </c>
      <c r="U22" s="4">
        <v>100.98</v>
      </c>
      <c r="V22" s="4">
        <v>0</v>
      </c>
      <c r="W22" s="4">
        <v>0</v>
      </c>
    </row>
    <row r="23" s="4" customFormat="1" spans="1:24">
      <c r="A23" s="4">
        <v>15765534835</v>
      </c>
      <c r="B23" s="4" t="s">
        <v>25</v>
      </c>
      <c r="C23" s="4" t="s">
        <v>26</v>
      </c>
      <c r="D23" s="4" t="s">
        <v>71</v>
      </c>
      <c r="E23" s="4" t="s">
        <v>72</v>
      </c>
      <c r="F23" s="5">
        <v>44388</v>
      </c>
      <c r="G23" s="5">
        <v>44389</v>
      </c>
      <c r="H23" s="4">
        <v>1</v>
      </c>
      <c r="I23" s="4">
        <v>1</v>
      </c>
      <c r="J23" s="4">
        <v>1</v>
      </c>
      <c r="K23" s="4" t="s">
        <v>29</v>
      </c>
      <c r="L23" s="4">
        <v>295.8</v>
      </c>
      <c r="M23" s="4">
        <v>295.8</v>
      </c>
      <c r="N23" s="4" t="s">
        <v>73</v>
      </c>
      <c r="O23" s="4" t="s">
        <v>31</v>
      </c>
      <c r="P23" s="4" t="s">
        <v>32</v>
      </c>
      <c r="Q23" s="4">
        <v>0</v>
      </c>
      <c r="R23" s="7">
        <v>44388</v>
      </c>
      <c r="S23" s="5">
        <v>44404</v>
      </c>
      <c r="T23" s="4" t="s">
        <v>33</v>
      </c>
      <c r="U23" s="4">
        <v>295.8</v>
      </c>
      <c r="V23" s="4">
        <v>0</v>
      </c>
      <c r="W23" s="4">
        <v>0</v>
      </c>
      <c r="X23" s="4">
        <v>2192768</v>
      </c>
    </row>
    <row r="24" s="4" customFormat="1" spans="1:23">
      <c r="A24" s="4">
        <v>15765664657</v>
      </c>
      <c r="B24" s="4" t="s">
        <v>25</v>
      </c>
      <c r="C24" s="4" t="s">
        <v>26</v>
      </c>
      <c r="D24" s="4" t="s">
        <v>74</v>
      </c>
      <c r="E24" s="4" t="s">
        <v>75</v>
      </c>
      <c r="F24" s="5">
        <v>44388</v>
      </c>
      <c r="G24" s="5">
        <v>44389</v>
      </c>
      <c r="H24" s="4">
        <v>1</v>
      </c>
      <c r="I24" s="4">
        <v>1</v>
      </c>
      <c r="J24" s="4">
        <v>1</v>
      </c>
      <c r="K24" s="4" t="s">
        <v>29</v>
      </c>
      <c r="L24" s="4">
        <v>108.87</v>
      </c>
      <c r="M24" s="4">
        <v>108.87</v>
      </c>
      <c r="N24" s="4" t="s">
        <v>76</v>
      </c>
      <c r="O24" s="4" t="s">
        <v>31</v>
      </c>
      <c r="P24" s="4" t="s">
        <v>32</v>
      </c>
      <c r="Q24" s="4">
        <v>0</v>
      </c>
      <c r="R24" s="7">
        <v>44388</v>
      </c>
      <c r="S24" s="5">
        <v>44404</v>
      </c>
      <c r="T24" s="4" t="s">
        <v>33</v>
      </c>
      <c r="U24" s="4">
        <v>108.87</v>
      </c>
      <c r="V24" s="4">
        <v>0</v>
      </c>
      <c r="W24" s="4">
        <v>0</v>
      </c>
    </row>
    <row r="25" s="4" customFormat="1" spans="1:23">
      <c r="A25" s="4">
        <v>15766090376</v>
      </c>
      <c r="B25" s="4" t="s">
        <v>25</v>
      </c>
      <c r="C25" s="4" t="s">
        <v>26</v>
      </c>
      <c r="D25" s="4" t="s">
        <v>68</v>
      </c>
      <c r="E25" s="4" t="s">
        <v>69</v>
      </c>
      <c r="F25" s="5">
        <v>44388</v>
      </c>
      <c r="G25" s="5">
        <v>44389</v>
      </c>
      <c r="H25" s="4">
        <v>1</v>
      </c>
      <c r="I25" s="4">
        <v>1</v>
      </c>
      <c r="J25" s="4">
        <v>1</v>
      </c>
      <c r="K25" s="4" t="s">
        <v>29</v>
      </c>
      <c r="L25" s="4">
        <v>80.58</v>
      </c>
      <c r="M25" s="4">
        <v>80.58</v>
      </c>
      <c r="N25" s="4" t="s">
        <v>77</v>
      </c>
      <c r="O25" s="4" t="s">
        <v>31</v>
      </c>
      <c r="P25" s="4" t="s">
        <v>32</v>
      </c>
      <c r="Q25" s="4">
        <v>0</v>
      </c>
      <c r="R25" s="7">
        <v>44388</v>
      </c>
      <c r="S25" s="5">
        <v>44404</v>
      </c>
      <c r="T25" s="4" t="s">
        <v>33</v>
      </c>
      <c r="U25" s="4">
        <v>80.58</v>
      </c>
      <c r="V25" s="4">
        <v>0</v>
      </c>
      <c r="W25" s="4">
        <v>0</v>
      </c>
    </row>
    <row r="26" s="4" customFormat="1" spans="1:23">
      <c r="A26" s="4">
        <v>15766090376</v>
      </c>
      <c r="B26" s="4" t="s">
        <v>25</v>
      </c>
      <c r="C26" s="4" t="s">
        <v>49</v>
      </c>
      <c r="D26" s="4" t="s">
        <v>68</v>
      </c>
      <c r="E26" s="4" t="s">
        <v>69</v>
      </c>
      <c r="F26" s="5">
        <v>44388</v>
      </c>
      <c r="G26" s="5">
        <v>44389</v>
      </c>
      <c r="H26" s="4">
        <v>1</v>
      </c>
      <c r="I26" s="4">
        <v>1</v>
      </c>
      <c r="J26" s="4">
        <v>1</v>
      </c>
      <c r="K26" s="4" t="s">
        <v>29</v>
      </c>
      <c r="L26" s="4">
        <v>-80.58</v>
      </c>
      <c r="M26" s="4">
        <v>-80.58</v>
      </c>
      <c r="N26" s="4" t="s">
        <v>77</v>
      </c>
      <c r="O26" s="4" t="s">
        <v>31</v>
      </c>
      <c r="P26" s="4" t="s">
        <v>32</v>
      </c>
      <c r="Q26" s="4">
        <v>0</v>
      </c>
      <c r="R26" s="7">
        <v>44388</v>
      </c>
      <c r="S26" s="5">
        <v>44404</v>
      </c>
      <c r="T26" s="4" t="s">
        <v>33</v>
      </c>
      <c r="U26" s="4">
        <v>-80.58</v>
      </c>
      <c r="V26" s="4">
        <v>0</v>
      </c>
      <c r="W26" s="4">
        <v>0</v>
      </c>
    </row>
    <row r="27" s="4" customFormat="1" spans="1:24">
      <c r="A27" s="4">
        <v>15767266077</v>
      </c>
      <c r="B27" s="4" t="s">
        <v>25</v>
      </c>
      <c r="C27" s="4" t="s">
        <v>26</v>
      </c>
      <c r="D27" s="4" t="s">
        <v>62</v>
      </c>
      <c r="E27" s="4" t="s">
        <v>63</v>
      </c>
      <c r="F27" s="5">
        <v>44388</v>
      </c>
      <c r="G27" s="5">
        <v>44389</v>
      </c>
      <c r="H27" s="4">
        <v>1</v>
      </c>
      <c r="I27" s="4">
        <v>1</v>
      </c>
      <c r="J27" s="4">
        <v>1</v>
      </c>
      <c r="K27" s="4" t="s">
        <v>29</v>
      </c>
      <c r="L27" s="4">
        <v>61.2</v>
      </c>
      <c r="M27" s="4">
        <v>61.2</v>
      </c>
      <c r="N27" s="4" t="s">
        <v>78</v>
      </c>
      <c r="O27" s="4" t="s">
        <v>31</v>
      </c>
      <c r="P27" s="4" t="s">
        <v>32</v>
      </c>
      <c r="Q27" s="4">
        <v>0</v>
      </c>
      <c r="R27" s="7">
        <v>44388</v>
      </c>
      <c r="S27" s="5">
        <v>44404</v>
      </c>
      <c r="T27" s="4" t="s">
        <v>33</v>
      </c>
      <c r="U27" s="4">
        <v>61.2</v>
      </c>
      <c r="V27" s="4">
        <v>0</v>
      </c>
      <c r="W27" s="4">
        <v>0</v>
      </c>
      <c r="X27" s="4">
        <v>2193017</v>
      </c>
    </row>
    <row r="28" s="4" customFormat="1" spans="1:24">
      <c r="A28" s="4">
        <v>15767321508</v>
      </c>
      <c r="B28" s="4" t="s">
        <v>25</v>
      </c>
      <c r="C28" s="4" t="s">
        <v>26</v>
      </c>
      <c r="D28" s="4" t="s">
        <v>79</v>
      </c>
      <c r="E28" s="4" t="s">
        <v>80</v>
      </c>
      <c r="F28" s="5">
        <v>44388</v>
      </c>
      <c r="G28" s="5">
        <v>44389</v>
      </c>
      <c r="H28" s="4">
        <v>1</v>
      </c>
      <c r="I28" s="4">
        <v>1</v>
      </c>
      <c r="J28" s="4">
        <v>1</v>
      </c>
      <c r="K28" s="4" t="s">
        <v>29</v>
      </c>
      <c r="L28" s="4">
        <v>123.42</v>
      </c>
      <c r="M28" s="4">
        <v>123.42</v>
      </c>
      <c r="N28" s="4" t="s">
        <v>81</v>
      </c>
      <c r="O28" s="4" t="s">
        <v>31</v>
      </c>
      <c r="P28" s="4" t="s">
        <v>32</v>
      </c>
      <c r="Q28" s="4">
        <v>0</v>
      </c>
      <c r="R28" s="7">
        <v>44388</v>
      </c>
      <c r="S28" s="5">
        <v>44404</v>
      </c>
      <c r="T28" s="4" t="s">
        <v>33</v>
      </c>
      <c r="U28" s="4">
        <v>123.42</v>
      </c>
      <c r="V28" s="4">
        <v>0</v>
      </c>
      <c r="W28" s="4">
        <v>0</v>
      </c>
      <c r="X28" s="4">
        <v>2193027</v>
      </c>
    </row>
    <row r="29" s="4" customFormat="1" spans="1:24">
      <c r="A29" s="4">
        <v>15767356116</v>
      </c>
      <c r="B29" s="4" t="s">
        <v>25</v>
      </c>
      <c r="C29" s="4" t="s">
        <v>26</v>
      </c>
      <c r="D29" s="4" t="s">
        <v>82</v>
      </c>
      <c r="E29" s="4" t="s">
        <v>83</v>
      </c>
      <c r="F29" s="5">
        <v>44388</v>
      </c>
      <c r="G29" s="5">
        <v>44389</v>
      </c>
      <c r="H29" s="4">
        <v>1</v>
      </c>
      <c r="I29" s="4">
        <v>1</v>
      </c>
      <c r="J29" s="4">
        <v>1</v>
      </c>
      <c r="K29" s="4" t="s">
        <v>29</v>
      </c>
      <c r="L29" s="4">
        <v>270.78</v>
      </c>
      <c r="M29" s="4">
        <v>270.78</v>
      </c>
      <c r="N29" s="4" t="s">
        <v>84</v>
      </c>
      <c r="O29" s="4" t="s">
        <v>31</v>
      </c>
      <c r="P29" s="4" t="s">
        <v>32</v>
      </c>
      <c r="Q29" s="4">
        <v>0</v>
      </c>
      <c r="R29" s="7">
        <v>44388</v>
      </c>
      <c r="S29" s="5">
        <v>44404</v>
      </c>
      <c r="T29" s="4" t="s">
        <v>33</v>
      </c>
      <c r="U29" s="4">
        <v>270.78</v>
      </c>
      <c r="V29" s="4">
        <v>0</v>
      </c>
      <c r="W29" s="4">
        <v>0</v>
      </c>
      <c r="X29" s="4">
        <v>2193029</v>
      </c>
    </row>
    <row r="30" s="4" customFormat="1" spans="1:23">
      <c r="A30" s="4" t="s">
        <v>85</v>
      </c>
      <c r="B30" s="4" t="s">
        <v>86</v>
      </c>
      <c r="C30" s="4" t="s">
        <v>26</v>
      </c>
      <c r="D30" s="4" t="s">
        <v>87</v>
      </c>
      <c r="E30" s="4" t="s">
        <v>88</v>
      </c>
      <c r="F30" s="5">
        <v>44400</v>
      </c>
      <c r="G30" s="5">
        <v>44403</v>
      </c>
      <c r="H30" s="4">
        <v>1</v>
      </c>
      <c r="I30" s="4">
        <v>3</v>
      </c>
      <c r="J30" s="4">
        <v>3</v>
      </c>
      <c r="K30" s="4" t="s">
        <v>29</v>
      </c>
      <c r="L30" s="4">
        <v>11130</v>
      </c>
      <c r="M30" s="4">
        <v>11130</v>
      </c>
      <c r="N30" s="4" t="s">
        <v>89</v>
      </c>
      <c r="O30" s="4" t="s">
        <v>90</v>
      </c>
      <c r="P30" s="4" t="s">
        <v>32</v>
      </c>
      <c r="Q30" s="4">
        <v>0</v>
      </c>
      <c r="R30" s="7">
        <v>44385.5552546296</v>
      </c>
      <c r="S30" s="5">
        <v>44404</v>
      </c>
      <c r="T30" s="4" t="s">
        <v>33</v>
      </c>
      <c r="U30" s="4">
        <v>11130</v>
      </c>
      <c r="V30" s="4">
        <v>0</v>
      </c>
      <c r="W3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"/>
  <sheetViews>
    <sheetView tabSelected="1" workbookViewId="0">
      <selection activeCell="A29" sqref="A29:A33"/>
    </sheetView>
  </sheetViews>
  <sheetFormatPr defaultColWidth="9" defaultRowHeight="13.5"/>
  <cols>
    <col min="1" max="1" width="11.75" style="4" customWidth="1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</v>
      </c>
    </row>
    <row r="2" s="4" customFormat="1" spans="1:9">
      <c r="A2" s="4">
        <v>15661941380</v>
      </c>
      <c r="B2" s="5">
        <v>44387</v>
      </c>
      <c r="C2" s="5">
        <v>44389</v>
      </c>
      <c r="D2" s="4">
        <v>3060</v>
      </c>
      <c r="E2" s="4" t="str">
        <f>VLOOKUP(A2,HOP!A:L,12,0)</f>
        <v>3060.00</v>
      </c>
      <c r="F2" s="4" t="str">
        <f>VLOOKUP(A2,HOP!A:C,3,0)</f>
        <v>2178766</v>
      </c>
      <c r="G2" s="4">
        <f>D2-E2</f>
        <v>0</v>
      </c>
      <c r="H2" s="4" t="str">
        <f>$H$1&amp;F2</f>
        <v>，2178766</v>
      </c>
      <c r="I2" s="4" t="str">
        <f>VLOOKUP(A2,HOP!A:T,20,0)</f>
        <v>直采</v>
      </c>
    </row>
    <row r="3" s="4" customFormat="1" spans="1:9">
      <c r="A3" s="4">
        <v>15704586506</v>
      </c>
      <c r="B3" s="5">
        <v>44388</v>
      </c>
      <c r="C3" s="5">
        <v>44389</v>
      </c>
      <c r="D3" s="4">
        <v>871.46</v>
      </c>
      <c r="E3" s="4" t="str">
        <f>VLOOKUP(A3,HOP!A:L,12,0)</f>
        <v>871.46</v>
      </c>
      <c r="F3" s="4" t="str">
        <f>VLOOKUP(A3,HOP!A:C,3,0)</f>
        <v>2184158</v>
      </c>
      <c r="G3" s="4">
        <f>D3-E3</f>
        <v>0</v>
      </c>
      <c r="H3" s="4" t="str">
        <f>$H$1&amp;F3</f>
        <v>，2184158</v>
      </c>
      <c r="I3" s="4" t="str">
        <f>VLOOKUP(A3,HOP!A:T,20,0)</f>
        <v>直连</v>
      </c>
    </row>
    <row r="4" s="4" customFormat="1" spans="1:9">
      <c r="A4" s="4">
        <v>15728604073</v>
      </c>
      <c r="B4" s="5">
        <v>44388</v>
      </c>
      <c r="C4" s="5">
        <v>44389</v>
      </c>
      <c r="D4" s="4">
        <v>173.33</v>
      </c>
      <c r="E4" s="4" t="str">
        <f>VLOOKUP(A4,HOP!A:L,12,0)</f>
        <v>173.33</v>
      </c>
      <c r="F4" s="4" t="str">
        <f>VLOOKUP(A4,HOP!A:C,3,0)</f>
        <v>2187118</v>
      </c>
      <c r="G4" s="4">
        <f>D4-E4</f>
        <v>0</v>
      </c>
      <c r="H4" s="4" t="str">
        <f>$H$1&amp;F4</f>
        <v>，2187118</v>
      </c>
      <c r="I4" s="4" t="str">
        <f>VLOOKUP(A4,HOP!A:T,20,0)</f>
        <v>直连</v>
      </c>
    </row>
    <row r="5" s="4" customFormat="1" spans="1:9">
      <c r="A5" s="4">
        <v>15729609201</v>
      </c>
      <c r="B5" s="5">
        <v>44386</v>
      </c>
      <c r="C5" s="5">
        <v>44389</v>
      </c>
      <c r="D5" s="4">
        <v>739.2</v>
      </c>
      <c r="E5" s="4" t="str">
        <f>VLOOKUP(A5,HOP!A:L,12,0)</f>
        <v>739.20</v>
      </c>
      <c r="F5" s="4" t="str">
        <f>VLOOKUP(A5,HOP!A:C,3,0)</f>
        <v>2187351</v>
      </c>
      <c r="G5" s="4">
        <f>D5-E5</f>
        <v>0</v>
      </c>
      <c r="H5" s="4" t="str">
        <f>$H$1&amp;F5</f>
        <v>，2187351</v>
      </c>
      <c r="I5" s="4" t="str">
        <f>VLOOKUP(A5,HOP!A:T,20,0)</f>
        <v>直连</v>
      </c>
    </row>
    <row r="6" s="4" customFormat="1" spans="1:9">
      <c r="A6" s="4">
        <v>15737449600</v>
      </c>
      <c r="B6" s="5">
        <v>44386</v>
      </c>
      <c r="C6" s="5">
        <v>44389</v>
      </c>
      <c r="D6" s="4">
        <v>436.17</v>
      </c>
      <c r="E6" s="4" t="str">
        <f>VLOOKUP(A6,HOP!A:L,12,0)</f>
        <v>436.17</v>
      </c>
      <c r="F6" s="4" t="str">
        <f>VLOOKUP(A6,HOP!A:C,3,0)</f>
        <v>2188698</v>
      </c>
      <c r="G6" s="4">
        <f>D6-E6</f>
        <v>0</v>
      </c>
      <c r="H6" s="4" t="str">
        <f>$H$1&amp;F6</f>
        <v>，2188698</v>
      </c>
      <c r="I6" s="4" t="str">
        <f>VLOOKUP(A6,HOP!A:T,20,0)</f>
        <v>直连</v>
      </c>
    </row>
    <row r="7" s="4" customFormat="1" hidden="1" spans="1:9">
      <c r="A7" s="4">
        <v>15747912836</v>
      </c>
      <c r="B7" s="5">
        <v>44388</v>
      </c>
      <c r="C7" s="5">
        <v>44389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hidden="1" spans="1:10">
      <c r="A8" s="4">
        <v>15755731618</v>
      </c>
      <c r="B8" s="5">
        <v>44388</v>
      </c>
      <c r="C8" s="5">
        <v>44389</v>
      </c>
      <c r="D8" s="4">
        <v>1794</v>
      </c>
      <c r="E8" s="4">
        <v>1794</v>
      </c>
      <c r="F8" s="8" t="s">
        <v>92</v>
      </c>
      <c r="G8" s="4">
        <f>D8-E8</f>
        <v>0</v>
      </c>
      <c r="H8" s="4" t="str">
        <f>$H$1&amp;F8</f>
        <v>，202107101626370022</v>
      </c>
      <c r="I8" s="4" t="e">
        <f>VLOOKUP(A8,HOP!A:T,20,0)</f>
        <v>#N/A</v>
      </c>
      <c r="J8" s="6">
        <v>7.1</v>
      </c>
    </row>
    <row r="9" s="4" customFormat="1" hidden="1" spans="1:10">
      <c r="A9" s="4">
        <v>15757145989</v>
      </c>
      <c r="B9" s="5">
        <v>44388</v>
      </c>
      <c r="C9" s="5">
        <v>44389</v>
      </c>
      <c r="D9" s="4">
        <v>897</v>
      </c>
      <c r="E9" s="4">
        <v>897</v>
      </c>
      <c r="F9" s="8" t="s">
        <v>93</v>
      </c>
      <c r="G9" s="4">
        <f>D9-E9</f>
        <v>0</v>
      </c>
      <c r="H9" s="4" t="str">
        <f>$H$1&amp;F9</f>
        <v>，202107101918110022</v>
      </c>
      <c r="I9" s="4" t="e">
        <f>VLOOKUP(A9,HOP!A:T,20,0)</f>
        <v>#N/A</v>
      </c>
      <c r="J9" s="6">
        <v>7.1</v>
      </c>
    </row>
    <row r="10" s="4" customFormat="1" hidden="1" spans="1:9">
      <c r="A10" s="4">
        <v>15757732951</v>
      </c>
      <c r="B10" s="5">
        <v>44388</v>
      </c>
      <c r="C10" s="5">
        <v>44389</v>
      </c>
      <c r="D10" s="4">
        <v>0</v>
      </c>
      <c r="E10" s="4" t="str">
        <f>VLOOKUP(A10,HOP!A:L,12,0)</f>
        <v>0.00</v>
      </c>
      <c r="F10" s="4" t="str">
        <f>VLOOKUP(A10,HOP!A:C,3,0)</f>
        <v>2191776</v>
      </c>
      <c r="G10" s="4">
        <f>D10-E10</f>
        <v>0</v>
      </c>
      <c r="H10" s="4" t="str">
        <f>$H$1&amp;F10</f>
        <v>，2191776</v>
      </c>
      <c r="I10" s="4" t="str">
        <f>VLOOKUP(A10,HOP!A:T,20,0)</f>
        <v>直连</v>
      </c>
    </row>
    <row r="11" s="4" customFormat="1" hidden="1" spans="1:9">
      <c r="A11" s="4">
        <v>15760584999</v>
      </c>
      <c r="B11" s="5">
        <v>44388</v>
      </c>
      <c r="C11" s="5">
        <v>44389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>D11-E11</f>
        <v>#N/A</v>
      </c>
      <c r="H11" s="4" t="e">
        <f>$H$1&amp;F11</f>
        <v>#N/A</v>
      </c>
      <c r="I11" s="4" t="e">
        <f>VLOOKUP(A11,HOP!A:T,20,0)</f>
        <v>#N/A</v>
      </c>
    </row>
    <row r="12" s="4" customFormat="1" spans="1:9">
      <c r="A12" s="4">
        <v>15763481600</v>
      </c>
      <c r="B12" s="5">
        <v>44388</v>
      </c>
      <c r="C12" s="5">
        <v>44389</v>
      </c>
      <c r="D12" s="4">
        <v>165.09</v>
      </c>
      <c r="E12" s="4" t="str">
        <f>VLOOKUP(A12,HOP!A:L,12,0)</f>
        <v>165.09</v>
      </c>
      <c r="F12" s="4" t="str">
        <f>VLOOKUP(A12,HOP!A:C,3,0)</f>
        <v>2192472</v>
      </c>
      <c r="G12" s="4">
        <f>D12-E12</f>
        <v>0</v>
      </c>
      <c r="H12" s="4" t="str">
        <f>$H$1&amp;F12</f>
        <v>，2192472</v>
      </c>
      <c r="I12" s="4" t="str">
        <f>VLOOKUP(A12,HOP!A:T,20,0)</f>
        <v>直连</v>
      </c>
    </row>
    <row r="13" s="4" customFormat="1" hidden="1" spans="1:9">
      <c r="A13" s="4">
        <v>15764431253</v>
      </c>
      <c r="B13" s="5">
        <v>44388</v>
      </c>
      <c r="C13" s="5">
        <v>44389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>D13-E13</f>
        <v>#N/A</v>
      </c>
      <c r="H13" s="4" t="e">
        <f>$H$1&amp;F13</f>
        <v>#N/A</v>
      </c>
      <c r="I13" s="4" t="e">
        <f>VLOOKUP(A13,HOP!A:T,20,0)</f>
        <v>#N/A</v>
      </c>
    </row>
    <row r="14" s="4" customFormat="1" spans="1:9">
      <c r="A14" s="4">
        <v>15764695853</v>
      </c>
      <c r="B14" s="5">
        <v>44388</v>
      </c>
      <c r="C14" s="5">
        <v>44389</v>
      </c>
      <c r="D14" s="4">
        <v>299</v>
      </c>
      <c r="E14" s="4" t="str">
        <f>VLOOKUP(A14,HOP!A:L,12,0)</f>
        <v>299.00</v>
      </c>
      <c r="F14" s="4" t="str">
        <f>VLOOKUP(A14,HOP!A:C,3,0)</f>
        <v>2192662</v>
      </c>
      <c r="G14" s="4">
        <f>D14-E14</f>
        <v>0</v>
      </c>
      <c r="H14" s="4" t="str">
        <f>$H$1&amp;F14</f>
        <v>，2192662</v>
      </c>
      <c r="I14" s="4" t="str">
        <f>VLOOKUP(A14,HOP!A:T,20,0)</f>
        <v>直采</v>
      </c>
    </row>
    <row r="15" s="4" customFormat="1" hidden="1" spans="1:9">
      <c r="A15" s="4">
        <v>15764983116</v>
      </c>
      <c r="B15" s="5">
        <v>44388</v>
      </c>
      <c r="C15" s="5">
        <v>44389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>D15-E15</f>
        <v>#N/A</v>
      </c>
      <c r="H15" s="4" t="e">
        <f>$H$1&amp;F15</f>
        <v>#N/A</v>
      </c>
      <c r="I15" s="4" t="e">
        <f>VLOOKUP(A15,HOP!A:T,20,0)</f>
        <v>#N/A</v>
      </c>
    </row>
    <row r="16" s="4" customFormat="1" spans="1:9">
      <c r="A16" s="4">
        <v>15765325164</v>
      </c>
      <c r="B16" s="5">
        <v>44388</v>
      </c>
      <c r="C16" s="5">
        <v>44389</v>
      </c>
      <c r="D16" s="4">
        <v>80.58</v>
      </c>
      <c r="E16" s="4" t="str">
        <f>VLOOKUP(A16,HOP!A:L,12,0)</f>
        <v>80.58</v>
      </c>
      <c r="F16" s="4" t="str">
        <f>VLOOKUP(A16,HOP!A:C,3,0)</f>
        <v>2192738</v>
      </c>
      <c r="G16" s="4">
        <f>D16-E16</f>
        <v>0</v>
      </c>
      <c r="H16" s="4" t="str">
        <f>$H$1&amp;F16</f>
        <v>，2192738</v>
      </c>
      <c r="I16" s="4" t="str">
        <f>VLOOKUP(A16,HOP!A:T,20,0)</f>
        <v>Saas酒店</v>
      </c>
    </row>
    <row r="17" s="4" customFormat="1" spans="1:9">
      <c r="A17" s="4">
        <v>15765391299</v>
      </c>
      <c r="B17" s="5">
        <v>44388</v>
      </c>
      <c r="C17" s="5">
        <v>44389</v>
      </c>
      <c r="D17" s="4">
        <v>100.98</v>
      </c>
      <c r="E17" s="4" t="str">
        <f>VLOOKUP(A17,HOP!A:L,12,0)</f>
        <v>100.98</v>
      </c>
      <c r="F17" s="4" t="str">
        <f>VLOOKUP(A17,HOP!A:C,3,0)</f>
        <v>2192745</v>
      </c>
      <c r="G17" s="4">
        <f>D17-E17</f>
        <v>0</v>
      </c>
      <c r="H17" s="4" t="str">
        <f>$H$1&amp;F17</f>
        <v>，2192745</v>
      </c>
      <c r="I17" s="4" t="str">
        <f>VLOOKUP(A17,HOP!A:T,20,0)</f>
        <v>Saas酒店</v>
      </c>
    </row>
    <row r="18" s="4" customFormat="1" spans="1:9">
      <c r="A18" s="4">
        <v>15765534835</v>
      </c>
      <c r="B18" s="5">
        <v>44388</v>
      </c>
      <c r="C18" s="5">
        <v>44389</v>
      </c>
      <c r="D18" s="4">
        <v>295.8</v>
      </c>
      <c r="E18" s="4" t="str">
        <f>VLOOKUP(A18,HOP!A:L,12,0)</f>
        <v>295.80</v>
      </c>
      <c r="F18" s="4" t="str">
        <f>VLOOKUP(A18,HOP!A:C,3,0)</f>
        <v>2192768</v>
      </c>
      <c r="G18" s="4">
        <f>D18-E18</f>
        <v>0</v>
      </c>
      <c r="H18" s="4" t="str">
        <f>$H$1&amp;F18</f>
        <v>，2192768</v>
      </c>
      <c r="I18" s="4" t="str">
        <f>VLOOKUP(A18,HOP!A:T,20,0)</f>
        <v>Saas酒店</v>
      </c>
    </row>
    <row r="19" s="4" customFormat="1" spans="1:9">
      <c r="A19" s="4">
        <v>15765664657</v>
      </c>
      <c r="B19" s="5">
        <v>44388</v>
      </c>
      <c r="C19" s="5">
        <v>44389</v>
      </c>
      <c r="D19" s="4">
        <v>108.87</v>
      </c>
      <c r="E19" s="4" t="str">
        <f>VLOOKUP(A19,HOP!A:L,12,0)</f>
        <v>108.87</v>
      </c>
      <c r="F19" s="4" t="str">
        <f>VLOOKUP(A19,HOP!A:C,3,0)</f>
        <v>2192787</v>
      </c>
      <c r="G19" s="4">
        <f>D19-E19</f>
        <v>0</v>
      </c>
      <c r="H19" s="4" t="str">
        <f>$H$1&amp;F19</f>
        <v>，2192787</v>
      </c>
      <c r="I19" s="4" t="str">
        <f>VLOOKUP(A19,HOP!A:T,20,0)</f>
        <v>直连</v>
      </c>
    </row>
    <row r="20" s="4" customFormat="1" hidden="1" spans="1:9">
      <c r="A20" s="4">
        <v>15766090376</v>
      </c>
      <c r="B20" s="5">
        <v>44388</v>
      </c>
      <c r="C20" s="5">
        <v>44389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>D20-E20</f>
        <v>#N/A</v>
      </c>
      <c r="H20" s="4" t="e">
        <f>$H$1&amp;F20</f>
        <v>#N/A</v>
      </c>
      <c r="I20" s="4" t="e">
        <f>VLOOKUP(A20,HOP!A:T,20,0)</f>
        <v>#N/A</v>
      </c>
    </row>
    <row r="21" s="4" customFormat="1" spans="1:9">
      <c r="A21" s="4">
        <v>15767266077</v>
      </c>
      <c r="B21" s="5">
        <v>44388</v>
      </c>
      <c r="C21" s="5">
        <v>44389</v>
      </c>
      <c r="D21" s="4">
        <v>61.2</v>
      </c>
      <c r="E21" s="4" t="str">
        <f>VLOOKUP(A21,HOP!A:L,12,0)</f>
        <v>61.20</v>
      </c>
      <c r="F21" s="4" t="str">
        <f>VLOOKUP(A21,HOP!A:C,3,0)</f>
        <v>2193017</v>
      </c>
      <c r="G21" s="4">
        <f>D21-E21</f>
        <v>0</v>
      </c>
      <c r="H21" s="4" t="str">
        <f>$H$1&amp;F21</f>
        <v>，2193017</v>
      </c>
      <c r="I21" s="4" t="str">
        <f>VLOOKUP(A21,HOP!A:T,20,0)</f>
        <v>直采</v>
      </c>
    </row>
    <row r="22" s="4" customFormat="1" spans="1:9">
      <c r="A22" s="4">
        <v>15767321508</v>
      </c>
      <c r="B22" s="5">
        <v>44388</v>
      </c>
      <c r="C22" s="5">
        <v>44389</v>
      </c>
      <c r="D22" s="4">
        <v>123.42</v>
      </c>
      <c r="E22" s="4" t="str">
        <f>VLOOKUP(A22,HOP!A:L,12,0)</f>
        <v>123.42</v>
      </c>
      <c r="F22" s="4" t="str">
        <f>VLOOKUP(A22,HOP!A:C,3,0)</f>
        <v>2193027</v>
      </c>
      <c r="G22" s="4">
        <f>D22-E22</f>
        <v>0</v>
      </c>
      <c r="H22" s="4" t="str">
        <f>$H$1&amp;F22</f>
        <v>，2193027</v>
      </c>
      <c r="I22" s="4" t="str">
        <f>VLOOKUP(A22,HOP!A:T,20,0)</f>
        <v>Saas酒店</v>
      </c>
    </row>
    <row r="23" s="4" customFormat="1" spans="1:9">
      <c r="A23" s="4">
        <v>15767356116</v>
      </c>
      <c r="B23" s="5">
        <v>44388</v>
      </c>
      <c r="C23" s="5">
        <v>44389</v>
      </c>
      <c r="D23" s="4">
        <v>270.78</v>
      </c>
      <c r="E23" s="4" t="str">
        <f>VLOOKUP(A23,HOP!A:L,12,0)</f>
        <v>270.78</v>
      </c>
      <c r="F23" s="4" t="str">
        <f>VLOOKUP(A23,HOP!A:C,3,0)</f>
        <v>2193029</v>
      </c>
      <c r="G23" s="4">
        <f>D23-E23</f>
        <v>0</v>
      </c>
      <c r="H23" s="4" t="str">
        <f>$H$1&amp;F23</f>
        <v>，2193029</v>
      </c>
      <c r="I23" s="4" t="str">
        <f>VLOOKUP(A23,HOP!A:T,20,0)</f>
        <v>直连</v>
      </c>
    </row>
    <row r="24" s="4" customFormat="1" spans="1:9">
      <c r="A24" s="4" t="s">
        <v>85</v>
      </c>
      <c r="B24" s="5">
        <v>44400</v>
      </c>
      <c r="C24" s="5">
        <v>44403</v>
      </c>
      <c r="D24" s="4">
        <v>11130</v>
      </c>
      <c r="E24" s="4">
        <v>11130</v>
      </c>
      <c r="F24" s="4">
        <v>2187809</v>
      </c>
      <c r="G24" s="4">
        <f>D24-E24</f>
        <v>0</v>
      </c>
      <c r="H24" s="4" t="str">
        <f>$H$1&amp;F24</f>
        <v>，2187809</v>
      </c>
      <c r="I24" s="4" t="s">
        <v>94</v>
      </c>
    </row>
    <row r="26" spans="4:4">
      <c r="D26" s="4">
        <f>SUM(D2:D25)</f>
        <v>20606.88</v>
      </c>
    </row>
    <row r="27" spans="4:4">
      <c r="D27" s="4" t="s">
        <v>95</v>
      </c>
    </row>
    <row r="29" spans="1:4">
      <c r="A29" s="4" t="s">
        <v>96</v>
      </c>
      <c r="D29" s="4">
        <v>14550.2</v>
      </c>
    </row>
    <row r="30" spans="1:4">
      <c r="A30" s="4" t="s">
        <v>97</v>
      </c>
      <c r="D30" s="4">
        <v>2764.9</v>
      </c>
    </row>
    <row r="31" spans="1:4">
      <c r="A31" s="4" t="s">
        <v>98</v>
      </c>
      <c r="D31" s="4">
        <v>600.78</v>
      </c>
    </row>
    <row r="32" ht="15" customHeight="1" spans="1:4">
      <c r="A32" s="4" t="s">
        <v>99</v>
      </c>
      <c r="D32" s="4">
        <v>2691</v>
      </c>
    </row>
    <row r="33" spans="1:4">
      <c r="A33" s="4" t="s">
        <v>100</v>
      </c>
      <c r="D33" s="4">
        <f>SUBTOTAL(9,D29:D32)</f>
        <v>20606.88</v>
      </c>
    </row>
  </sheetData>
  <autoFilter ref="A1:XFD32">
    <filterColumn colId="3">
      <filters blank="1">
        <filter val="1794"/>
        <filter val="897"/>
        <filter val="436.17"/>
        <filter val="80.58"/>
        <filter val="100.98"/>
        <filter val="299"/>
        <filter val="3060"/>
        <filter val="61.2"/>
        <filter val="739.2"/>
        <filter val="295.8"/>
        <filter val="11130"/>
        <filter val="173.33"/>
        <filter val="270.78"/>
        <filter val="20606.88"/>
        <filter val="20606.88 CNY"/>
        <filter val="123.42"/>
        <filter val="871.46"/>
        <filter val="108.87"/>
        <filter val="165.09"/>
      </filters>
    </filterColumn>
    <filterColumn colId="8">
      <filters blank="1">
        <filter val="直采"/>
        <filter val="Saas酒店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E37" sqref="E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</row>
    <row r="2" s="1" customFormat="1" spans="1:20">
      <c r="A2" s="3">
        <v>15767356116</v>
      </c>
      <c r="B2" s="1" t="s">
        <v>118</v>
      </c>
      <c r="C2" s="1" t="s">
        <v>119</v>
      </c>
      <c r="D2" s="1" t="s">
        <v>120</v>
      </c>
      <c r="E2" s="1" t="s">
        <v>84</v>
      </c>
      <c r="F2" s="1" t="s">
        <v>118</v>
      </c>
      <c r="G2" s="1" t="s">
        <v>121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</row>
    <row r="3" s="1" customFormat="1" spans="1:20">
      <c r="A3" s="3">
        <v>15767321508</v>
      </c>
      <c r="B3" s="1" t="s">
        <v>118</v>
      </c>
      <c r="C3" s="1" t="s">
        <v>132</v>
      </c>
      <c r="D3" s="1" t="s">
        <v>133</v>
      </c>
      <c r="E3" s="1" t="s">
        <v>81</v>
      </c>
      <c r="F3" s="1" t="s">
        <v>118</v>
      </c>
      <c r="G3" s="1" t="s">
        <v>121</v>
      </c>
      <c r="H3" s="1" t="s">
        <v>122</v>
      </c>
      <c r="I3" s="1" t="s">
        <v>134</v>
      </c>
      <c r="J3" s="1" t="s">
        <v>124</v>
      </c>
      <c r="K3" s="1" t="s">
        <v>134</v>
      </c>
      <c r="L3" s="1" t="s">
        <v>134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135</v>
      </c>
      <c r="R3" s="1" t="s">
        <v>129</v>
      </c>
      <c r="S3" s="1" t="s">
        <v>130</v>
      </c>
      <c r="T3" s="1" t="s">
        <v>136</v>
      </c>
    </row>
    <row r="4" s="1" customFormat="1" spans="1:20">
      <c r="A4" s="3">
        <v>15767266077</v>
      </c>
      <c r="B4" s="1" t="s">
        <v>118</v>
      </c>
      <c r="C4" s="1" t="s">
        <v>137</v>
      </c>
      <c r="D4" s="1" t="s">
        <v>138</v>
      </c>
      <c r="E4" s="1" t="s">
        <v>78</v>
      </c>
      <c r="F4" s="1" t="s">
        <v>118</v>
      </c>
      <c r="G4" s="1" t="s">
        <v>121</v>
      </c>
      <c r="H4" s="1" t="s">
        <v>122</v>
      </c>
      <c r="I4" s="1" t="s">
        <v>139</v>
      </c>
      <c r="J4" s="1" t="s">
        <v>124</v>
      </c>
      <c r="K4" s="1" t="s">
        <v>139</v>
      </c>
      <c r="L4" s="1" t="s">
        <v>139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140</v>
      </c>
      <c r="R4" s="1" t="s">
        <v>129</v>
      </c>
      <c r="S4" s="1" t="s">
        <v>130</v>
      </c>
      <c r="T4" s="1" t="s">
        <v>94</v>
      </c>
    </row>
    <row r="5" s="1" customFormat="1" spans="1:20">
      <c r="A5" s="3">
        <v>15765664657</v>
      </c>
      <c r="B5" s="1" t="s">
        <v>118</v>
      </c>
      <c r="C5" s="1" t="s">
        <v>141</v>
      </c>
      <c r="D5" s="1" t="s">
        <v>142</v>
      </c>
      <c r="E5" s="1" t="s">
        <v>76</v>
      </c>
      <c r="F5" s="1" t="s">
        <v>118</v>
      </c>
      <c r="G5" s="1" t="s">
        <v>121</v>
      </c>
      <c r="H5" s="1" t="s">
        <v>122</v>
      </c>
      <c r="I5" s="1" t="s">
        <v>143</v>
      </c>
      <c r="J5" s="1" t="s">
        <v>124</v>
      </c>
      <c r="K5" s="1" t="s">
        <v>143</v>
      </c>
      <c r="L5" s="1" t="s">
        <v>143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144</v>
      </c>
      <c r="R5" s="1" t="s">
        <v>129</v>
      </c>
      <c r="S5" s="1" t="s">
        <v>130</v>
      </c>
      <c r="T5" s="1" t="s">
        <v>131</v>
      </c>
    </row>
    <row r="6" s="1" customFormat="1" spans="1:20">
      <c r="A6" s="3">
        <v>15765534835</v>
      </c>
      <c r="B6" s="1" t="s">
        <v>118</v>
      </c>
      <c r="C6" s="1" t="s">
        <v>145</v>
      </c>
      <c r="D6" s="1" t="s">
        <v>146</v>
      </c>
      <c r="E6" s="1" t="s">
        <v>73</v>
      </c>
      <c r="F6" s="1" t="s">
        <v>118</v>
      </c>
      <c r="G6" s="1" t="s">
        <v>121</v>
      </c>
      <c r="H6" s="1" t="s">
        <v>122</v>
      </c>
      <c r="I6" s="1" t="s">
        <v>147</v>
      </c>
      <c r="J6" s="1" t="s">
        <v>124</v>
      </c>
      <c r="K6" s="1" t="s">
        <v>147</v>
      </c>
      <c r="L6" s="1" t="s">
        <v>147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148</v>
      </c>
      <c r="R6" s="1" t="s">
        <v>129</v>
      </c>
      <c r="S6" s="1" t="s">
        <v>130</v>
      </c>
      <c r="T6" s="1" t="s">
        <v>136</v>
      </c>
    </row>
    <row r="7" s="1" customFormat="1" spans="1:20">
      <c r="A7" s="3">
        <v>15765391299</v>
      </c>
      <c r="B7" s="1" t="s">
        <v>118</v>
      </c>
      <c r="C7" s="1" t="s">
        <v>149</v>
      </c>
      <c r="D7" s="1" t="s">
        <v>150</v>
      </c>
      <c r="E7" s="1" t="s">
        <v>67</v>
      </c>
      <c r="F7" s="1" t="s">
        <v>118</v>
      </c>
      <c r="G7" s="1" t="s">
        <v>121</v>
      </c>
      <c r="H7" s="1" t="s">
        <v>122</v>
      </c>
      <c r="I7" s="1" t="s">
        <v>151</v>
      </c>
      <c r="J7" s="1" t="s">
        <v>124</v>
      </c>
      <c r="K7" s="1" t="s">
        <v>151</v>
      </c>
      <c r="L7" s="1" t="s">
        <v>151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152</v>
      </c>
      <c r="R7" s="1" t="s">
        <v>129</v>
      </c>
      <c r="S7" s="1" t="s">
        <v>130</v>
      </c>
      <c r="T7" s="1" t="s">
        <v>136</v>
      </c>
    </row>
    <row r="8" s="1" customFormat="1" spans="1:20">
      <c r="A8" s="3">
        <v>15765325164</v>
      </c>
      <c r="B8" s="1" t="s">
        <v>118</v>
      </c>
      <c r="C8" s="1" t="s">
        <v>153</v>
      </c>
      <c r="D8" s="1" t="s">
        <v>154</v>
      </c>
      <c r="E8" s="1" t="s">
        <v>70</v>
      </c>
      <c r="F8" s="1" t="s">
        <v>118</v>
      </c>
      <c r="G8" s="1" t="s">
        <v>121</v>
      </c>
      <c r="H8" s="1" t="s">
        <v>122</v>
      </c>
      <c r="I8" s="1" t="s">
        <v>155</v>
      </c>
      <c r="J8" s="1" t="s">
        <v>124</v>
      </c>
      <c r="K8" s="1" t="s">
        <v>155</v>
      </c>
      <c r="L8" s="1" t="s">
        <v>155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156</v>
      </c>
      <c r="R8" s="1" t="s">
        <v>129</v>
      </c>
      <c r="S8" s="1" t="s">
        <v>130</v>
      </c>
      <c r="T8" s="1" t="s">
        <v>136</v>
      </c>
    </row>
    <row r="9" s="1" customFormat="1" spans="1:20">
      <c r="A9" s="3">
        <v>15764695853</v>
      </c>
      <c r="B9" s="1" t="s">
        <v>118</v>
      </c>
      <c r="C9" s="1" t="s">
        <v>157</v>
      </c>
      <c r="D9" s="1" t="s">
        <v>158</v>
      </c>
      <c r="E9" s="1" t="s">
        <v>65</v>
      </c>
      <c r="F9" s="1" t="s">
        <v>118</v>
      </c>
      <c r="G9" s="1" t="s">
        <v>121</v>
      </c>
      <c r="H9" s="1" t="s">
        <v>122</v>
      </c>
      <c r="I9" s="1" t="s">
        <v>159</v>
      </c>
      <c r="J9" s="1" t="s">
        <v>124</v>
      </c>
      <c r="K9" s="1" t="s">
        <v>159</v>
      </c>
      <c r="L9" s="1" t="s">
        <v>159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160</v>
      </c>
      <c r="R9" s="1" t="s">
        <v>129</v>
      </c>
      <c r="S9" s="1" t="s">
        <v>130</v>
      </c>
      <c r="T9" s="1" t="s">
        <v>94</v>
      </c>
    </row>
    <row r="10" s="1" customFormat="1" spans="1:20">
      <c r="A10" s="3">
        <v>15763481600</v>
      </c>
      <c r="B10" s="1" t="s">
        <v>118</v>
      </c>
      <c r="C10" s="1" t="s">
        <v>161</v>
      </c>
      <c r="D10" s="1" t="s">
        <v>162</v>
      </c>
      <c r="E10" s="1" t="s">
        <v>61</v>
      </c>
      <c r="F10" s="1" t="s">
        <v>118</v>
      </c>
      <c r="G10" s="1" t="s">
        <v>121</v>
      </c>
      <c r="H10" s="1" t="s">
        <v>122</v>
      </c>
      <c r="I10" s="1" t="s">
        <v>163</v>
      </c>
      <c r="J10" s="1" t="s">
        <v>124</v>
      </c>
      <c r="K10" s="1" t="s">
        <v>163</v>
      </c>
      <c r="L10" s="1" t="s">
        <v>163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164</v>
      </c>
      <c r="R10" s="1" t="s">
        <v>129</v>
      </c>
      <c r="S10" s="1" t="s">
        <v>130</v>
      </c>
      <c r="T10" s="1" t="s">
        <v>131</v>
      </c>
    </row>
    <row r="11" s="1" customFormat="1" spans="1:20">
      <c r="A11" s="3">
        <v>15757732951</v>
      </c>
      <c r="B11" s="1" t="s">
        <v>165</v>
      </c>
      <c r="C11" s="1" t="s">
        <v>166</v>
      </c>
      <c r="D11" s="1" t="s">
        <v>167</v>
      </c>
      <c r="E11" s="1" t="s">
        <v>55</v>
      </c>
      <c r="F11" s="1" t="s">
        <v>118</v>
      </c>
      <c r="G11" s="1" t="s">
        <v>121</v>
      </c>
      <c r="H11" s="1" t="s">
        <v>122</v>
      </c>
      <c r="I11" s="1" t="s">
        <v>126</v>
      </c>
      <c r="J11" s="1" t="s">
        <v>124</v>
      </c>
      <c r="K11" s="1" t="s">
        <v>126</v>
      </c>
      <c r="L11" s="1" t="s">
        <v>126</v>
      </c>
      <c r="M11" s="1" t="s">
        <v>125</v>
      </c>
      <c r="N11" s="1" t="s">
        <v>125</v>
      </c>
      <c r="O11" s="1" t="s">
        <v>126</v>
      </c>
      <c r="P11" s="1" t="s">
        <v>127</v>
      </c>
      <c r="Q11" s="1" t="s">
        <v>168</v>
      </c>
      <c r="R11" s="1" t="s">
        <v>129</v>
      </c>
      <c r="S11" s="1" t="s">
        <v>130</v>
      </c>
      <c r="T11" s="1" t="s">
        <v>131</v>
      </c>
    </row>
    <row r="12" s="1" customFormat="1" spans="1:20">
      <c r="A12" s="3">
        <v>15737449600</v>
      </c>
      <c r="B12" s="1" t="s">
        <v>169</v>
      </c>
      <c r="C12" s="1" t="s">
        <v>170</v>
      </c>
      <c r="D12" s="1" t="s">
        <v>171</v>
      </c>
      <c r="E12" s="1" t="s">
        <v>45</v>
      </c>
      <c r="F12" s="1" t="s">
        <v>172</v>
      </c>
      <c r="G12" s="1" t="s">
        <v>121</v>
      </c>
      <c r="H12" s="1" t="s">
        <v>122</v>
      </c>
      <c r="I12" s="1" t="s">
        <v>173</v>
      </c>
      <c r="J12" s="1" t="s">
        <v>124</v>
      </c>
      <c r="K12" s="1" t="s">
        <v>173</v>
      </c>
      <c r="L12" s="1" t="s">
        <v>173</v>
      </c>
      <c r="M12" s="1" t="s">
        <v>125</v>
      </c>
      <c r="N12" s="1" t="s">
        <v>125</v>
      </c>
      <c r="O12" s="1" t="s">
        <v>126</v>
      </c>
      <c r="P12" s="1" t="s">
        <v>127</v>
      </c>
      <c r="Q12" s="1" t="s">
        <v>174</v>
      </c>
      <c r="R12" s="1" t="s">
        <v>129</v>
      </c>
      <c r="S12" s="1" t="s">
        <v>130</v>
      </c>
      <c r="T12" s="1" t="s">
        <v>131</v>
      </c>
    </row>
    <row r="13" s="1" customFormat="1" spans="1:20">
      <c r="A13" s="3">
        <v>15729609201</v>
      </c>
      <c r="B13" s="1" t="s">
        <v>169</v>
      </c>
      <c r="C13" s="1" t="s">
        <v>175</v>
      </c>
      <c r="D13" s="1" t="s">
        <v>176</v>
      </c>
      <c r="E13" s="1" t="s">
        <v>42</v>
      </c>
      <c r="F13" s="1" t="s">
        <v>172</v>
      </c>
      <c r="G13" s="1" t="s">
        <v>121</v>
      </c>
      <c r="H13" s="1" t="s">
        <v>122</v>
      </c>
      <c r="I13" s="1" t="s">
        <v>177</v>
      </c>
      <c r="J13" s="1" t="s">
        <v>124</v>
      </c>
      <c r="K13" s="1" t="s">
        <v>177</v>
      </c>
      <c r="L13" s="1" t="s">
        <v>177</v>
      </c>
      <c r="M13" s="1" t="s">
        <v>125</v>
      </c>
      <c r="N13" s="1" t="s">
        <v>125</v>
      </c>
      <c r="O13" s="1" t="s">
        <v>126</v>
      </c>
      <c r="P13" s="1" t="s">
        <v>127</v>
      </c>
      <c r="Q13" s="1" t="s">
        <v>178</v>
      </c>
      <c r="R13" s="1" t="s">
        <v>129</v>
      </c>
      <c r="S13" s="1" t="s">
        <v>130</v>
      </c>
      <c r="T13" s="1" t="s">
        <v>131</v>
      </c>
    </row>
    <row r="14" s="1" customFormat="1" spans="1:20">
      <c r="A14" s="3">
        <v>15728604073</v>
      </c>
      <c r="B14" s="1" t="s">
        <v>179</v>
      </c>
      <c r="C14" s="1" t="s">
        <v>180</v>
      </c>
      <c r="D14" s="1" t="s">
        <v>181</v>
      </c>
      <c r="E14" s="1" t="s">
        <v>39</v>
      </c>
      <c r="F14" s="1" t="s">
        <v>118</v>
      </c>
      <c r="G14" s="1" t="s">
        <v>121</v>
      </c>
      <c r="H14" s="1" t="s">
        <v>122</v>
      </c>
      <c r="I14" s="1" t="s">
        <v>182</v>
      </c>
      <c r="J14" s="1" t="s">
        <v>124</v>
      </c>
      <c r="K14" s="1" t="s">
        <v>182</v>
      </c>
      <c r="L14" s="1" t="s">
        <v>182</v>
      </c>
      <c r="M14" s="1" t="s">
        <v>125</v>
      </c>
      <c r="N14" s="1" t="s">
        <v>125</v>
      </c>
      <c r="O14" s="1" t="s">
        <v>126</v>
      </c>
      <c r="P14" s="1" t="s">
        <v>127</v>
      </c>
      <c r="Q14" s="1" t="s">
        <v>183</v>
      </c>
      <c r="R14" s="1" t="s">
        <v>129</v>
      </c>
      <c r="S14" s="1" t="s">
        <v>130</v>
      </c>
      <c r="T14" s="1" t="s">
        <v>131</v>
      </c>
    </row>
    <row r="15" s="1" customFormat="1" spans="1:20">
      <c r="A15" s="3">
        <v>15704586506</v>
      </c>
      <c r="B15" s="1" t="s">
        <v>184</v>
      </c>
      <c r="C15" s="1" t="s">
        <v>185</v>
      </c>
      <c r="D15" s="1" t="s">
        <v>186</v>
      </c>
      <c r="E15" s="1" t="s">
        <v>36</v>
      </c>
      <c r="F15" s="1" t="s">
        <v>118</v>
      </c>
      <c r="G15" s="1" t="s">
        <v>121</v>
      </c>
      <c r="H15" s="1" t="s">
        <v>122</v>
      </c>
      <c r="I15" s="1" t="s">
        <v>187</v>
      </c>
      <c r="J15" s="1" t="s">
        <v>124</v>
      </c>
      <c r="K15" s="1" t="s">
        <v>187</v>
      </c>
      <c r="L15" s="1" t="s">
        <v>187</v>
      </c>
      <c r="M15" s="1" t="s">
        <v>125</v>
      </c>
      <c r="N15" s="1" t="s">
        <v>125</v>
      </c>
      <c r="O15" s="1" t="s">
        <v>126</v>
      </c>
      <c r="P15" s="1" t="s">
        <v>127</v>
      </c>
      <c r="Q15" s="1" t="s">
        <v>188</v>
      </c>
      <c r="R15" s="1" t="s">
        <v>129</v>
      </c>
      <c r="S15" s="1" t="s">
        <v>130</v>
      </c>
      <c r="T15" s="1" t="s">
        <v>131</v>
      </c>
    </row>
    <row r="16" s="1" customFormat="1" spans="1:20">
      <c r="A16" s="3">
        <v>15661941380</v>
      </c>
      <c r="B16" s="1" t="s">
        <v>189</v>
      </c>
      <c r="C16" s="1" t="s">
        <v>190</v>
      </c>
      <c r="D16" s="1" t="s">
        <v>191</v>
      </c>
      <c r="E16" s="1" t="s">
        <v>30</v>
      </c>
      <c r="F16" s="1" t="s">
        <v>165</v>
      </c>
      <c r="G16" s="1" t="s">
        <v>121</v>
      </c>
      <c r="H16" s="1" t="s">
        <v>122</v>
      </c>
      <c r="I16" s="1" t="s">
        <v>192</v>
      </c>
      <c r="J16" s="1" t="s">
        <v>124</v>
      </c>
      <c r="K16" s="1" t="s">
        <v>192</v>
      </c>
      <c r="L16" s="1" t="s">
        <v>192</v>
      </c>
      <c r="M16" s="1" t="s">
        <v>125</v>
      </c>
      <c r="N16" s="1" t="s">
        <v>125</v>
      </c>
      <c r="O16" s="1" t="s">
        <v>126</v>
      </c>
      <c r="P16" s="1" t="s">
        <v>127</v>
      </c>
      <c r="Q16" s="1" t="s">
        <v>193</v>
      </c>
      <c r="R16" s="1" t="s">
        <v>129</v>
      </c>
      <c r="S16" s="1" t="s">
        <v>130</v>
      </c>
      <c r="T16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2021-07-27T01:08:45Z</dcterms:created>
  <dcterms:modified xsi:type="dcterms:W3CDTF">2021-07-27T01:19:12Z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771757BBCFC64B9F95030D2D3B0AB9DE</vt:lpwstr>
  </property>
  <property fmtid="{D5CDD505-2E9C-101B-9397-08002B2CF9AE}" pid="3" name="KSOProductBuildVer">
    <vt:lpwstr>2052-11.1.0.10503</vt:lpwstr>
  </property>
</Properties>
</file>