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<sst xmlns="http://schemas.openxmlformats.org/spreadsheetml/2006/main" count="118" uniqueCount="79">
  <si>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</si>
  <si>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</si>
  <si>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</si>
  <si>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</si>
  <si>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</si>
  <si>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</si>
  <si>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</si>
  <si>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</si>
  <si>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</si>
  <si>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</si>
  <si>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</si>
  <si>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</si>
  <si>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</si>
  <si>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</si>
  <si>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</si>
  <si>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</si>
  <si>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</si>
  <si>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</si>
  <si>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</si>
  <si>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</si>
  <si>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</si>
  <si>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</si>
  <si>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</si>
  <si>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</si>
  <si>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</si>
  <si>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</si>
  <si>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</si>
  <si>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[淮安]淮安富力万达嘉华酒店(68299716)</t>
  </si>
  <si>
    <t>豪华大床房&lt;双人入住&gt;&lt;内宾&gt;&lt;预付&gt;&lt;无早&gt;</t>
  </si>
  <si>
    <t>CNY</t>
  </si>
  <si>
    <t>顾雪峰</t>
  </si>
  <si>
    <t>CA363210728CNY</t>
  </si>
  <si>
    <t>未提现</t>
  </si>
  <si>
    <t>携程开票</t>
  </si>
  <si>
    <t>豪华大床房&lt;内宾&gt;&lt;双人入住&gt;&lt;预付&gt;&lt;双早&gt;</t>
  </si>
  <si>
    <t>赵艳丽,闫丽晓</t>
  </si>
  <si>
    <t>赔款</t>
  </si>
  <si>
    <t>[成都]宜必思酒店(成都科华中路王府井店)(662841)</t>
  </si>
  <si>
    <t>双床房&lt;内宾&gt;&lt;双人入住&gt;&lt;预付&gt;&lt;无早&gt;</t>
  </si>
  <si>
    <t>刘朝辉</t>
  </si>
  <si>
    <t>，</t>
  </si>
  <si>
    <t>本期扣款210元</t>
  </si>
  <si>
    <t>A210728100815481</t>
  </si>
  <si>
    <t>CNY / HKD 当前参考汇率: 1.194392604</t>
  </si>
  <si>
    <t>总计：1484.56 CNY/
1773.15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</si>
  <si>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</si>
  <si>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</si>
  <si>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</si>
  <si>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</si>
  <si>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</si>
  <si>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</si>
  <si>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</si>
  <si>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</si>
  <si>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</si>
  <si>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</si>
  <si>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</si>
  <si>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</si>
  <si>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</si>
  <si>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</si>
  <si>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</si>
  <si>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</si>
  <si>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</si>
  <si>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2021-07-12</t>
  </si>
  <si>
    <t>2194378</t>
  </si>
  <si>
    <t>淮安富力万达嘉华酒店</t>
  </si>
  <si>
    <t>2021-07-13</t>
  </si>
  <si>
    <t>退房日周结</t>
  </si>
  <si>
    <t>1189.94</t>
  </si>
  <si>
    <t>RMB</t>
  </si>
  <si>
    <t>0</t>
  </si>
  <si>
    <t>0.00</t>
  </si>
  <si>
    <t>携程国内直连(DD)</t>
  </si>
  <si>
    <t>2021-07-12 22:26:15</t>
  </si>
  <si>
    <t>否</t>
  </si>
  <si>
    <t>汇智国际旅游发展有限公司</t>
  </si>
  <si>
    <t>直连</t>
  </si>
  <si>
    <t>2193261</t>
  </si>
  <si>
    <t>504.62</t>
  </si>
  <si>
    <t>2021-07-12 01:48:09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</si>
</sst>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7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2" borderId="3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7" fillId="20" borderId="6" applyNumberFormat="0" applyAlignment="0" applyProtection="0">
      <alignment vertical="center"/>
    </xf>
    <xf numFmtId="0" fontId="16" fillId="20" borderId="1" applyNumberFormat="0" applyAlignment="0" applyProtection="0">
      <alignment vertical="center"/>
    </xf>
    <xf numFmtId="0" fontId="21" fillId="23" borderId="8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15772372870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44389</v>
      </c>
      <c r="G2" s="5">
        <v>44390</v>
      </c>
      <c r="H2" s="4">
        <v>1</v>
      </c>
      <c r="I2" s="4">
        <v>1</v>
      </c>
      <c r="J2" s="4">
        <v>1</v>
      </c>
      <c r="K2" s="4" t="s">
        <v>29</v>
      </c>
      <c r="L2" s="4">
        <v>504.62</v>
      </c>
      <c r="M2" s="4">
        <v>504.62</v>
      </c>
      <c r="N2" s="4" t="s">
        <v>30</v>
      </c>
      <c r="O2" s="4" t="s">
        <v>31</v>
      </c>
      <c r="P2" s="4" t="s">
        <v>32</v>
      </c>
      <c r="Q2" s="4">
        <v>0</v>
      </c>
      <c r="R2" s="6">
        <v>44389</v>
      </c>
      <c r="S2" s="5">
        <v>44405</v>
      </c>
      <c r="T2" s="4" t="s">
        <v>33</v>
      </c>
      <c r="U2" s="4">
        <v>504.62</v>
      </c>
      <c r="V2" s="4">
        <v>0</v>
      </c>
      <c r="W2" s="4">
        <v>0</v>
      </c>
      <c r="X2" s="4">
        <v>2193261</v>
      </c>
    </row>
    <row r="3" s="4" customFormat="1" spans="1:24">
      <c r="A3" s="4">
        <v>15783693833</v>
      </c>
      <c r="B3" s="4" t="s">
        <v>25</v>
      </c>
      <c r="C3" s="4" t="s">
        <v>26</v>
      </c>
      <c r="D3" s="4" t="s">
        <v>27</v>
      </c>
      <c r="E3" s="4" t="s">
        <v>34</v>
      </c>
      <c r="F3" s="5">
        <v>44389</v>
      </c>
      <c r="G3" s="5">
        <v>44390</v>
      </c>
      <c r="H3" s="4">
        <v>2</v>
      </c>
      <c r="I3" s="4">
        <v>1</v>
      </c>
      <c r="J3" s="4">
        <v>2</v>
      </c>
      <c r="K3" s="4" t="s">
        <v>29</v>
      </c>
      <c r="L3" s="4">
        <v>1189.94</v>
      </c>
      <c r="M3" s="4">
        <v>1189.94</v>
      </c>
      <c r="N3" s="4" t="s">
        <v>35</v>
      </c>
      <c r="O3" s="4" t="s">
        <v>31</v>
      </c>
      <c r="P3" s="4" t="s">
        <v>32</v>
      </c>
      <c r="Q3" s="4">
        <v>0</v>
      </c>
      <c r="R3" s="6">
        <v>44389</v>
      </c>
      <c r="S3" s="5">
        <v>44405</v>
      </c>
      <c r="T3" s="4" t="s">
        <v>33</v>
      </c>
      <c r="U3" s="4">
        <v>1189.94</v>
      </c>
      <c r="V3" s="4">
        <v>0</v>
      </c>
      <c r="W3" s="4">
        <v>0</v>
      </c>
      <c r="X3" s="4">
        <v>2194378</v>
      </c>
    </row>
    <row r="4" s="4" customFormat="1" spans="1:23">
      <c r="A4" s="4">
        <v>15335097983</v>
      </c>
      <c r="B4" s="4" t="s">
        <v>25</v>
      </c>
      <c r="C4" s="4" t="s">
        <v>36</v>
      </c>
      <c r="D4" s="4" t="s">
        <v>37</v>
      </c>
      <c r="E4" s="4" t="s">
        <v>38</v>
      </c>
      <c r="F4" s="5">
        <v>44348</v>
      </c>
      <c r="G4" s="5">
        <v>44349</v>
      </c>
      <c r="H4" s="4">
        <v>1</v>
      </c>
      <c r="I4" s="4">
        <v>1</v>
      </c>
      <c r="J4" s="4">
        <v>1</v>
      </c>
      <c r="K4" s="4" t="s">
        <v>29</v>
      </c>
      <c r="L4" s="4">
        <v>-210</v>
      </c>
      <c r="M4" s="4">
        <v>-210</v>
      </c>
      <c r="N4" s="4" t="s">
        <v>39</v>
      </c>
      <c r="O4" s="4" t="s">
        <v>31</v>
      </c>
      <c r="P4" s="4" t="s">
        <v>32</v>
      </c>
      <c r="Q4" s="4">
        <v>0</v>
      </c>
      <c r="R4" s="6">
        <v>44348</v>
      </c>
      <c r="S4" s="5">
        <v>44405</v>
      </c>
      <c r="T4" s="4"/>
      <c r="U4" s="4">
        <v>0</v>
      </c>
      <c r="V4" s="4">
        <v>0</v>
      </c>
      <c r="W4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C25" sqref="C25"/>
    </sheetView>
  </sheetViews>
  <sheetFormatPr defaultColWidth="9" defaultRowHeight="13.5"/>
  <cols>
    <col min="1" max="1" width="17.7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40</v>
      </c>
    </row>
    <row r="2" s="4" customFormat="1" spans="1:9">
      <c r="A2" s="4">
        <v>15772372870</v>
      </c>
      <c r="B2" s="5">
        <v>44389</v>
      </c>
      <c r="C2" s="5">
        <v>44390</v>
      </c>
      <c r="D2" s="4">
        <v>504.62</v>
      </c>
      <c r="E2" s="4" t="str">
        <f>VLOOKUP(A2,HOP!A:L,12,0)</f>
        <v>504.62</v>
      </c>
      <c r="F2" s="4" t="str">
        <f>VLOOKUP(A2,HOP!A:C,3,0)</f>
        <v>2193261</v>
      </c>
      <c r="G2" s="4">
        <f>D2-E2</f>
        <v>0</v>
      </c>
      <c r="H2" s="4" t="str">
        <f>$H$1&amp;F2</f>
        <v>，2193261</v>
      </c>
      <c r="I2" s="4" t="str">
        <f>VLOOKUP(A2,HOP!A:T,20,0)</f>
        <v>直连</v>
      </c>
    </row>
    <row r="3" s="4" customFormat="1" spans="1:9">
      <c r="A3" s="4">
        <v>15783693833</v>
      </c>
      <c r="B3" s="5">
        <v>44389</v>
      </c>
      <c r="C3" s="5">
        <v>44390</v>
      </c>
      <c r="D3" s="4">
        <v>1189.94</v>
      </c>
      <c r="E3" s="4" t="str">
        <f>VLOOKUP(A3,HOP!A:L,12,0)</f>
        <v>1189.94</v>
      </c>
      <c r="F3" s="4" t="str">
        <f>VLOOKUP(A3,HOP!A:C,3,0)</f>
        <v>2194378</v>
      </c>
      <c r="G3" s="4">
        <f>D3-E3</f>
        <v>0</v>
      </c>
      <c r="H3" s="4" t="str">
        <f>$H$1&amp;F3</f>
        <v>，2194378</v>
      </c>
      <c r="I3" s="4" t="str">
        <f>VLOOKUP(A3,HOP!A:T,20,0)</f>
        <v>直连</v>
      </c>
    </row>
    <row r="4" s="4" customFormat="1" spans="1:10">
      <c r="A4" s="4">
        <v>15335097983</v>
      </c>
      <c r="B4" s="5">
        <v>44348</v>
      </c>
      <c r="C4" s="5">
        <v>44349</v>
      </c>
      <c r="D4" s="4">
        <v>-210</v>
      </c>
      <c r="E4" s="4" t="e">
        <f>VLOOKUP(A4,HOP!A:L,12,0)</f>
        <v>#N/A</v>
      </c>
      <c r="F4" s="4">
        <v>2140534</v>
      </c>
      <c r="G4" s="4" t="e">
        <f>D4-E4</f>
        <v>#N/A</v>
      </c>
      <c r="H4" s="4" t="str">
        <f>$H$1&amp;F4</f>
        <v>，2140534</v>
      </c>
      <c r="I4" s="4" t="e">
        <f>VLOOKUP(A4,HOP!A:T,20,0)</f>
        <v>#N/A</v>
      </c>
      <c r="J4" s="4" t="s">
        <v>41</v>
      </c>
    </row>
    <row r="6" spans="4:4">
      <c r="D6" s="4">
        <f>SUM(D2:D5)</f>
        <v>1484.56</v>
      </c>
    </row>
    <row r="10" spans="1:1">
      <c r="A10" s="4" t="s">
        <v>42</v>
      </c>
    </row>
    <row r="11" spans="1:1">
      <c r="A11" s="4" t="s">
        <v>43</v>
      </c>
    </row>
    <row r="12" spans="1:1">
      <c r="A12" s="4" t="s">
        <v>44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"/>
  <sheetViews>
    <sheetView workbookViewId="0">
      <selection activeCell="F37" sqref="F37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0">
      <c r="A1" s="2" t="s">
        <v>45</v>
      </c>
      <c r="B1" s="2" t="s">
        <v>46</v>
      </c>
      <c r="C1" s="2" t="s">
        <v>47</v>
      </c>
      <c r="D1" s="2" t="s">
        <v>48</v>
      </c>
      <c r="E1" s="2" t="s">
        <v>13</v>
      </c>
      <c r="F1" s="2" t="s">
        <v>5</v>
      </c>
      <c r="G1" s="2" t="s">
        <v>6</v>
      </c>
      <c r="H1" s="2" t="s">
        <v>49</v>
      </c>
      <c r="I1" s="2" t="s">
        <v>50</v>
      </c>
      <c r="J1" s="2" t="s">
        <v>51</v>
      </c>
      <c r="K1" s="2" t="s">
        <v>52</v>
      </c>
      <c r="L1" s="2" t="s">
        <v>53</v>
      </c>
      <c r="M1" s="2" t="s">
        <v>54</v>
      </c>
      <c r="N1" s="2" t="s">
        <v>55</v>
      </c>
      <c r="O1" s="2" t="s">
        <v>56</v>
      </c>
      <c r="P1" s="2" t="s">
        <v>57</v>
      </c>
      <c r="Q1" s="2" t="s">
        <v>58</v>
      </c>
      <c r="R1" s="2" t="s">
        <v>59</v>
      </c>
      <c r="S1" s="2" t="s">
        <v>60</v>
      </c>
      <c r="T1" s="2" t="s">
        <v>61</v>
      </c>
    </row>
    <row r="2" s="1" customFormat="1" spans="1:20">
      <c r="A2" s="3">
        <v>15783693833</v>
      </c>
      <c r="B2" s="1" t="s">
        <v>62</v>
      </c>
      <c r="C2" s="1" t="s">
        <v>63</v>
      </c>
      <c r="D2" s="1" t="s">
        <v>64</v>
      </c>
      <c r="E2" s="1" t="s">
        <v>35</v>
      </c>
      <c r="F2" s="1" t="s">
        <v>62</v>
      </c>
      <c r="G2" s="1" t="s">
        <v>65</v>
      </c>
      <c r="H2" s="1" t="s">
        <v>66</v>
      </c>
      <c r="I2" s="1" t="s">
        <v>67</v>
      </c>
      <c r="J2" s="1" t="s">
        <v>68</v>
      </c>
      <c r="K2" s="1" t="s">
        <v>67</v>
      </c>
      <c r="L2" s="1" t="s">
        <v>67</v>
      </c>
      <c r="M2" s="1" t="s">
        <v>69</v>
      </c>
      <c r="N2" s="1" t="s">
        <v>69</v>
      </c>
      <c r="O2" s="1" t="s">
        <v>70</v>
      </c>
      <c r="P2" s="1" t="s">
        <v>71</v>
      </c>
      <c r="Q2" s="1" t="s">
        <v>72</v>
      </c>
      <c r="R2" s="1" t="s">
        <v>73</v>
      </c>
      <c r="S2" s="1" t="s">
        <v>74</v>
      </c>
      <c r="T2" s="1" t="s">
        <v>75</v>
      </c>
    </row>
    <row r="3" s="1" customFormat="1" spans="1:20">
      <c r="A3" s="3">
        <v>15772372870</v>
      </c>
      <c r="B3" s="1" t="s">
        <v>62</v>
      </c>
      <c r="C3" s="1" t="s">
        <v>76</v>
      </c>
      <c r="D3" s="1" t="s">
        <v>64</v>
      </c>
      <c r="E3" s="1" t="s">
        <v>30</v>
      </c>
      <c r="F3" s="1" t="s">
        <v>62</v>
      </c>
      <c r="G3" s="1" t="s">
        <v>65</v>
      </c>
      <c r="H3" s="1" t="s">
        <v>66</v>
      </c>
      <c r="I3" s="1" t="s">
        <v>77</v>
      </c>
      <c r="J3" s="1" t="s">
        <v>68</v>
      </c>
      <c r="K3" s="1" t="s">
        <v>77</v>
      </c>
      <c r="L3" s="1" t="s">
        <v>77</v>
      </c>
      <c r="M3" s="1" t="s">
        <v>69</v>
      </c>
      <c r="N3" s="1" t="s">
        <v>69</v>
      </c>
      <c r="O3" s="1" t="s">
        <v>70</v>
      </c>
      <c r="P3" s="1" t="s">
        <v>71</v>
      </c>
      <c r="Q3" s="1" t="s">
        <v>78</v>
      </c>
      <c r="R3" s="1" t="s">
        <v>73</v>
      </c>
      <c r="S3" s="1" t="s">
        <v>74</v>
      </c>
      <c r="T3" s="1" t="s">
        <v>75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2021-07-28T02:00:00Z</dcterms:created>
  <dcterms:modified xsi:type="dcterms:W3CDTF">2021-07-28T02:07:09Z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608694D19C6A433DB1BF00F086869381</vt:lpwstr>
  </property>
  <property fmtid="{D5CDD505-2E9C-101B-9397-08002B2CF9AE}" pid="3" name="KSOProductBuildVer">
    <vt:lpwstr>2052-11.1.0.10503</vt:lpwstr>
  </property>
</Properties>
</file>