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<sst xmlns="http://schemas.openxmlformats.org/spreadsheetml/2006/main" count="109" uniqueCount="77">
  <si>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</si>
  <si>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</si>
  <si>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</si>
  <si>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</si>
  <si>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</si>
  <si>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</si>
  <si>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</si>
  <si>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</si>
  <si>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</si>
  <si>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</si>
  <si>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</si>
  <si>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</si>
  <si>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</si>
  <si>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</si>
  <si>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</si>
  <si>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</si>
  <si>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</si>
  <si>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</si>
  <si>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</si>
  <si>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</si>
  <si>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</si>
  <si>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</si>
  <si>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</si>
  <si>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</si>
  <si>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</si>
  <si>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</si>
  <si>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</si>
  <si>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[杭州]杭州红星文化大酒店(68265436)</t>
  </si>
  <si>
    <t>单人间&lt;双人入住&gt;&lt;内宾&gt;&lt;预付&gt;&lt;无早&gt;</t>
  </si>
  <si>
    <t>CNY</t>
  </si>
  <si>
    <t>叶程军</t>
  </si>
  <si>
    <t>CA363210729CNY</t>
  </si>
  <si>
    <t>未提现</t>
  </si>
  <si>
    <t>携程开票</t>
  </si>
  <si>
    <t>[淮安]淮安富力万达嘉华酒店(68299716)</t>
  </si>
  <si>
    <t>豪华大床房&lt;双人入住&gt;&lt;内宾&gt;&lt;预付&gt;&lt;无早&gt;</t>
  </si>
  <si>
    <t>徐小雅</t>
  </si>
  <si>
    <t>,</t>
  </si>
  <si>
    <t>A210729092723481</t>
  </si>
  <si>
    <t>CNY / HKD 当前参考汇率: 1.198744583</t>
  </si>
  <si>
    <t>总计：739.75 CNY/
886.77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</si>
  <si>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</si>
  <si>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</si>
  <si>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</si>
  <si>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</si>
  <si>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</si>
  <si>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</si>
  <si>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</si>
  <si>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</si>
  <si>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</si>
  <si>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</si>
  <si>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</si>
  <si>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</si>
  <si>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</si>
  <si>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</si>
  <si>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</si>
  <si>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</si>
  <si>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</si>
  <si>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2021-07-13</t>
  </si>
  <si>
    <t>2194866</t>
  </si>
  <si>
    <t>淮安富力万达嘉华酒店</t>
  </si>
  <si>
    <t>2021-07-14</t>
  </si>
  <si>
    <t>退房日周结</t>
  </si>
  <si>
    <t>541.14</t>
  </si>
  <si>
    <t>RMB</t>
  </si>
  <si>
    <t>0</t>
  </si>
  <si>
    <t>0.00</t>
  </si>
  <si>
    <t>携程国内直连(DD)</t>
  </si>
  <si>
    <t>2021-07-13 11:59:08</t>
  </si>
  <si>
    <t>否</t>
  </si>
  <si>
    <t>汇智国际旅游发展有限公司</t>
  </si>
  <si>
    <t>直连</t>
  </si>
  <si>
    <t>2021-07-12</t>
  </si>
  <si>
    <t>2194162</t>
  </si>
  <si>
    <t>杭州红星文化大酒店</t>
  </si>
  <si>
    <t>198.61</t>
  </si>
  <si>
    <t>2021-07-12 20:05:50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</si>
</sst>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15777294019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44390</v>
      </c>
      <c r="G2" s="5">
        <v>44391</v>
      </c>
      <c r="H2" s="4">
        <v>1</v>
      </c>
      <c r="I2" s="4">
        <v>1</v>
      </c>
      <c r="J2" s="4">
        <v>1</v>
      </c>
      <c r="K2" s="4" t="s">
        <v>29</v>
      </c>
      <c r="L2" s="4">
        <v>198.61</v>
      </c>
      <c r="M2" s="4">
        <v>198.61</v>
      </c>
      <c r="N2" s="4" t="s">
        <v>30</v>
      </c>
      <c r="O2" s="4" t="s">
        <v>31</v>
      </c>
      <c r="P2" s="4" t="s">
        <v>32</v>
      </c>
      <c r="Q2" s="4">
        <v>0</v>
      </c>
      <c r="R2" s="6">
        <v>44389</v>
      </c>
      <c r="S2" s="5">
        <v>44406</v>
      </c>
      <c r="T2" s="4" t="s">
        <v>33</v>
      </c>
      <c r="U2" s="4">
        <v>198.61</v>
      </c>
      <c r="V2" s="4">
        <v>0</v>
      </c>
      <c r="W2" s="4">
        <v>0</v>
      </c>
      <c r="X2" s="4">
        <v>2194162</v>
      </c>
    </row>
    <row r="3" s="4" customFormat="1" spans="1:24">
      <c r="A3" s="4">
        <v>15786337232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44390</v>
      </c>
      <c r="G3" s="5">
        <v>44391</v>
      </c>
      <c r="H3" s="4">
        <v>1</v>
      </c>
      <c r="I3" s="4">
        <v>1</v>
      </c>
      <c r="J3" s="4">
        <v>1</v>
      </c>
      <c r="K3" s="4" t="s">
        <v>29</v>
      </c>
      <c r="L3" s="4">
        <v>541.14</v>
      </c>
      <c r="M3" s="4">
        <v>541.14</v>
      </c>
      <c r="N3" s="4" t="s">
        <v>36</v>
      </c>
      <c r="O3" s="4" t="s">
        <v>31</v>
      </c>
      <c r="P3" s="4" t="s">
        <v>32</v>
      </c>
      <c r="Q3" s="4">
        <v>0</v>
      </c>
      <c r="R3" s="6">
        <v>44390</v>
      </c>
      <c r="S3" s="5">
        <v>44406</v>
      </c>
      <c r="T3" s="4" t="s">
        <v>33</v>
      </c>
      <c r="U3" s="4">
        <v>541.14</v>
      </c>
      <c r="V3" s="4">
        <v>0</v>
      </c>
      <c r="W3" s="4">
        <v>0</v>
      </c>
      <c r="X3" s="4">
        <v>2194866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8" sqref="A8:A10"/>
    </sheetView>
  </sheetViews>
  <sheetFormatPr defaultColWidth="9" defaultRowHeight="13.5" outlineLevelCol="7"/>
  <cols>
    <col min="1" max="1" width="11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4">
        <v>15777294019</v>
      </c>
      <c r="B2" s="5">
        <v>44390</v>
      </c>
      <c r="C2" s="5">
        <v>44391</v>
      </c>
      <c r="D2" s="4">
        <v>198.61</v>
      </c>
      <c r="E2" s="4" t="str">
        <f>VLOOKUP(A2,HOP!A:L,12,0)</f>
        <v>198.61</v>
      </c>
      <c r="F2" s="4" t="str">
        <f>VLOOKUP(A2,HOP!A:C,3,0)</f>
        <v>2194162</v>
      </c>
      <c r="G2" s="4">
        <f>D2-E2</f>
        <v>0</v>
      </c>
      <c r="H2" s="4" t="str">
        <f>$H$1&amp;F2</f>
        <v>,2194162</v>
      </c>
    </row>
    <row r="3" s="4" customFormat="1" spans="1:8">
      <c r="A3" s="4">
        <v>15786337232</v>
      </c>
      <c r="B3" s="5">
        <v>44390</v>
      </c>
      <c r="C3" s="5">
        <v>44391</v>
      </c>
      <c r="D3" s="4">
        <v>541.14</v>
      </c>
      <c r="E3" s="4" t="str">
        <f>VLOOKUP(A3,HOP!A:L,12,0)</f>
        <v>541.14</v>
      </c>
      <c r="F3" s="4" t="str">
        <f>VLOOKUP(A3,HOP!A:C,3,0)</f>
        <v>2194866</v>
      </c>
      <c r="G3" s="4">
        <f>D3-E3</f>
        <v>0</v>
      </c>
      <c r="H3" s="4" t="str">
        <f>$H$1&amp;F3</f>
        <v>,2194866</v>
      </c>
    </row>
    <row r="5" spans="4:4">
      <c r="D5" s="4">
        <f>SUM(D2:D4)</f>
        <v>739.75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15786337232</v>
      </c>
      <c r="B2" s="1" t="s">
        <v>58</v>
      </c>
      <c r="C2" s="1" t="s">
        <v>59</v>
      </c>
      <c r="D2" s="1" t="s">
        <v>60</v>
      </c>
      <c r="E2" s="1" t="s">
        <v>36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15777294019</v>
      </c>
      <c r="B3" s="1" t="s">
        <v>72</v>
      </c>
      <c r="C3" s="1" t="s">
        <v>73</v>
      </c>
      <c r="D3" s="1" t="s">
        <v>74</v>
      </c>
      <c r="E3" s="1" t="s">
        <v>30</v>
      </c>
      <c r="F3" s="1" t="s">
        <v>58</v>
      </c>
      <c r="G3" s="1" t="s">
        <v>61</v>
      </c>
      <c r="H3" s="1" t="s">
        <v>62</v>
      </c>
      <c r="I3" s="1" t="s">
        <v>75</v>
      </c>
      <c r="J3" s="1" t="s">
        <v>64</v>
      </c>
      <c r="K3" s="1" t="s">
        <v>75</v>
      </c>
      <c r="L3" s="1" t="s">
        <v>75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76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2021-07-29T01:21:31Z</dcterms:created>
  <dcterms:modified xsi:type="dcterms:W3CDTF">2021-07-29T01:26:15Z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7A9C81E84A9B4FA49474F81F0B022E87</vt:lpwstr>
  </property>
  <property fmtid="{D5CDD505-2E9C-101B-9397-08002B2CF9AE}" pid="3" name="KSOProductBuildVer">
    <vt:lpwstr>2052-11.1.0.10503</vt:lpwstr>
  </property>
</Properties>
</file>