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<sst xmlns="http://schemas.openxmlformats.org/spreadsheetml/2006/main" count="295" uniqueCount="120">
  <si>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</si>
  <si>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</si>
  <si>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</si>
  <si>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</si>
  <si>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</si>
  <si>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</si>
  <si>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</si>
  <si>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</si>
  <si>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</si>
  <si>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</si>
  <si>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</si>
  <si>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</si>
  <si>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</si>
  <si>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</si>
  <si>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</si>
  <si>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</si>
  <si>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</si>
  <si>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</si>
  <si>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</si>
  <si>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</si>
  <si>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</si>
  <si>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</si>
  <si>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</si>
  <si>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</si>
  <si>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</si>
  <si>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</si>
  <si>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</si>
  <si>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[贵阳]贵阳铂尔曼大酒店(9875050)</t>
  </si>
  <si>
    <t>标准大床房&lt;内宾&gt;&lt;双人入住&gt;&lt;预付&gt;&lt;无早&gt;</t>
  </si>
  <si>
    <t>CNY</t>
  </si>
  <si>
    <t>徐良</t>
  </si>
  <si>
    <t>CA363210730CNY</t>
  </si>
  <si>
    <t>未提现</t>
  </si>
  <si>
    <t>携程开票</t>
  </si>
  <si>
    <t>[上海]上海大酒店(24860711)</t>
  </si>
  <si>
    <t>豪华商务双床房&lt;双人入住&gt;&lt;内宾&gt;&lt;预付&gt;&lt;无早&gt;</t>
  </si>
  <si>
    <t>蒋玉凤,裘小平</t>
  </si>
  <si>
    <t>[北京]北京千禧大酒店(9881984)</t>
  </si>
  <si>
    <t>豪华大床房&lt;双人入住&gt;&lt;内宾&gt;&lt;预付&gt;&lt;双早&gt;</t>
  </si>
  <si>
    <t>连文财</t>
  </si>
  <si>
    <t>[上海]上海静安昆仑大酒店(22941488)</t>
  </si>
  <si>
    <t>行政豪华双床房&lt;双人入住&gt;&lt;内宾&gt;&lt;预付&gt;&lt;双早&gt;</t>
  </si>
  <si>
    <t>徐文渊,肖强</t>
  </si>
  <si>
    <t>[东莞]东莞汇华花园酒店(10109417)</t>
  </si>
  <si>
    <t>高级单人房&lt;双人入住&gt;&lt;内宾&gt;&lt;预付&gt;&lt;双早&gt;</t>
  </si>
  <si>
    <t>王伟文</t>
  </si>
  <si>
    <t>[淮安]淮安富力万达嘉华酒店(68299716)</t>
  </si>
  <si>
    <t>豪华大床房&lt;双人入住&gt;&lt;内宾&gt;&lt;预付&gt;&lt;无早&gt;</t>
  </si>
  <si>
    <t>王霞</t>
  </si>
  <si>
    <t>[桂林]蓝宝石酒店(桂林两江四湖桂林站店)(68264137)</t>
  </si>
  <si>
    <t>标准双床房&lt;双人入住&gt;&lt;内宾&gt;&lt;预付&gt;&lt;无早&gt;</t>
  </si>
  <si>
    <t>钟媛媛</t>
  </si>
  <si>
    <t>刘利琼</t>
  </si>
  <si>
    <t>[苏州]苏州运河花园酒店(70183160)</t>
  </si>
  <si>
    <t>豪华大床间&lt;双人入住&gt;&lt;内宾&gt;&lt;预付&gt;&lt;双早&gt;</t>
  </si>
  <si>
    <t>顾敬文</t>
  </si>
  <si>
    <t>取消</t>
  </si>
  <si>
    <t>，</t>
  </si>
  <si>
    <t>A210730094102481</t>
  </si>
  <si>
    <t>CNY / HKD 当前参考汇率: 1.202352777</t>
  </si>
  <si>
    <t>总计：7510.64 CNY/
9030.44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</si>
  <si>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</si>
  <si>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</si>
  <si>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</si>
  <si>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</si>
  <si>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</si>
  <si>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</si>
  <si>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</si>
  <si>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</si>
  <si>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</si>
  <si>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</si>
  <si>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</si>
  <si>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</si>
  <si>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</si>
  <si>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</si>
  <si>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</si>
  <si>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</si>
  <si>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</si>
  <si>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2021-07-14</t>
  </si>
  <si>
    <t>2196790</t>
  </si>
  <si>
    <t>东莞汇华花园酒店</t>
  </si>
  <si>
    <t>2021-07-15</t>
  </si>
  <si>
    <t>退房日周结</t>
  </si>
  <si>
    <t>291.99</t>
  </si>
  <si>
    <t>RMB</t>
  </si>
  <si>
    <t>0</t>
  </si>
  <si>
    <t>0.00</t>
  </si>
  <si>
    <t>携程国内直连(DD)</t>
  </si>
  <si>
    <t>2021-07-14 20:11:33</t>
  </si>
  <si>
    <t>否</t>
  </si>
  <si>
    <t>汇智国际旅游发展有限公司</t>
  </si>
  <si>
    <t>直连</t>
  </si>
  <si>
    <t>2196579</t>
  </si>
  <si>
    <t>蓝宝石酒店(桂林两江四湖桂林站店)</t>
  </si>
  <si>
    <t>107.05</t>
  </si>
  <si>
    <t>2021-07-14 17:52:12</t>
  </si>
  <si>
    <t>2196566</t>
  </si>
  <si>
    <t>淮安富力万达嘉华酒店</t>
  </si>
  <si>
    <t>540.69</t>
  </si>
  <si>
    <t>2021-07-14 17:42:54</t>
  </si>
  <si>
    <t>2196266</t>
  </si>
  <si>
    <t>2021-07-14 13:35:02</t>
  </si>
  <si>
    <t>2196111</t>
  </si>
  <si>
    <t>上海静安昆仑大酒店</t>
  </si>
  <si>
    <t>2048.68</t>
  </si>
  <si>
    <t>2021-07-14 11:59:32</t>
  </si>
  <si>
    <t>2196043</t>
  </si>
  <si>
    <t>北京千禧大酒店</t>
  </si>
  <si>
    <t>1089.68</t>
  </si>
  <si>
    <t>2021-07-14 10:50:32</t>
  </si>
  <si>
    <t>2021-07-12</t>
  </si>
  <si>
    <t>2194372</t>
  </si>
  <si>
    <t>上海大酒店</t>
  </si>
  <si>
    <t>1613.16</t>
  </si>
  <si>
    <t>2021-07-12 22:20:18</t>
  </si>
  <si>
    <t>2193508</t>
  </si>
  <si>
    <t>贵阳铂尔曼大酒店</t>
  </si>
  <si>
    <t>2021-07-13</t>
  </si>
  <si>
    <t>1527.40</t>
  </si>
  <si>
    <t>2021-07-12 12:02:22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</si>
</sst>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18" fillId="13" borderId="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18" sqref="B18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15774178938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44390</v>
      </c>
      <c r="G2" s="5">
        <v>44392</v>
      </c>
      <c r="H2" s="4">
        <v>1</v>
      </c>
      <c r="I2" s="4">
        <v>2</v>
      </c>
      <c r="J2" s="4">
        <v>2</v>
      </c>
      <c r="K2" s="4" t="s">
        <v>29</v>
      </c>
      <c r="L2" s="4">
        <v>1527.4</v>
      </c>
      <c r="M2" s="4">
        <v>1527.4</v>
      </c>
      <c r="N2" s="4" t="s">
        <v>30</v>
      </c>
      <c r="O2" s="4" t="s">
        <v>31</v>
      </c>
      <c r="P2" s="4" t="s">
        <v>32</v>
      </c>
      <c r="Q2" s="4">
        <v>0</v>
      </c>
      <c r="R2" s="6">
        <v>44389</v>
      </c>
      <c r="S2" s="5">
        <v>44407</v>
      </c>
      <c r="T2" s="4" t="s">
        <v>33</v>
      </c>
      <c r="U2" s="4">
        <v>1527.4</v>
      </c>
      <c r="V2" s="4">
        <v>0</v>
      </c>
      <c r="W2" s="4">
        <v>0</v>
      </c>
      <c r="X2" s="4">
        <v>2193508</v>
      </c>
    </row>
    <row r="3" s="4" customFormat="1" spans="1:24">
      <c r="A3" s="4">
        <v>15783640157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44391</v>
      </c>
      <c r="G3" s="5">
        <v>44392</v>
      </c>
      <c r="H3" s="4">
        <v>2</v>
      </c>
      <c r="I3" s="4">
        <v>1</v>
      </c>
      <c r="J3" s="4">
        <v>2</v>
      </c>
      <c r="K3" s="4" t="s">
        <v>29</v>
      </c>
      <c r="L3" s="4">
        <v>1613.16</v>
      </c>
      <c r="M3" s="4">
        <v>1613.16</v>
      </c>
      <c r="N3" s="4" t="s">
        <v>36</v>
      </c>
      <c r="O3" s="4" t="s">
        <v>31</v>
      </c>
      <c r="P3" s="4" t="s">
        <v>32</v>
      </c>
      <c r="Q3" s="4">
        <v>0</v>
      </c>
      <c r="R3" s="6">
        <v>44389</v>
      </c>
      <c r="S3" s="5">
        <v>44407</v>
      </c>
      <c r="T3" s="4" t="s">
        <v>33</v>
      </c>
      <c r="U3" s="4">
        <v>1613.16</v>
      </c>
      <c r="V3" s="4">
        <v>0</v>
      </c>
      <c r="W3" s="4">
        <v>0</v>
      </c>
      <c r="X3" s="4">
        <v>2194372</v>
      </c>
    </row>
    <row r="4" s="4" customFormat="1" spans="1:24">
      <c r="A4" s="4">
        <v>15795132802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44391</v>
      </c>
      <c r="G4" s="5">
        <v>44392</v>
      </c>
      <c r="H4" s="4">
        <v>1</v>
      </c>
      <c r="I4" s="4">
        <v>1</v>
      </c>
      <c r="J4" s="4">
        <v>1</v>
      </c>
      <c r="K4" s="4" t="s">
        <v>29</v>
      </c>
      <c r="L4" s="4">
        <v>1089.68</v>
      </c>
      <c r="M4" s="4">
        <v>1089.68</v>
      </c>
      <c r="N4" s="4" t="s">
        <v>39</v>
      </c>
      <c r="O4" s="4" t="s">
        <v>31</v>
      </c>
      <c r="P4" s="4" t="s">
        <v>32</v>
      </c>
      <c r="Q4" s="4">
        <v>0</v>
      </c>
      <c r="R4" s="6">
        <v>44391</v>
      </c>
      <c r="S4" s="5">
        <v>44407</v>
      </c>
      <c r="T4" s="4" t="s">
        <v>33</v>
      </c>
      <c r="U4" s="4">
        <v>1089.68</v>
      </c>
      <c r="V4" s="4">
        <v>0</v>
      </c>
      <c r="W4" s="4">
        <v>0</v>
      </c>
      <c r="X4" s="4">
        <v>2196043</v>
      </c>
    </row>
    <row r="5" s="4" customFormat="1" spans="1:24">
      <c r="A5" s="4">
        <v>15795589619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44391</v>
      </c>
      <c r="G5" s="5">
        <v>44392</v>
      </c>
      <c r="H5" s="4">
        <v>2</v>
      </c>
      <c r="I5" s="4">
        <v>1</v>
      </c>
      <c r="J5" s="4">
        <v>2</v>
      </c>
      <c r="K5" s="4" t="s">
        <v>29</v>
      </c>
      <c r="L5" s="4">
        <v>2048.68</v>
      </c>
      <c r="M5" s="4">
        <v>2048.68</v>
      </c>
      <c r="N5" s="4" t="s">
        <v>42</v>
      </c>
      <c r="O5" s="4" t="s">
        <v>31</v>
      </c>
      <c r="P5" s="4" t="s">
        <v>32</v>
      </c>
      <c r="Q5" s="4">
        <v>0</v>
      </c>
      <c r="R5" s="6">
        <v>44391</v>
      </c>
      <c r="S5" s="5">
        <v>44407</v>
      </c>
      <c r="T5" s="4" t="s">
        <v>33</v>
      </c>
      <c r="U5" s="4">
        <v>2048.68</v>
      </c>
      <c r="V5" s="4">
        <v>0</v>
      </c>
      <c r="W5" s="4">
        <v>0</v>
      </c>
      <c r="X5" s="4">
        <v>2196111</v>
      </c>
    </row>
    <row r="6" s="4" customFormat="1" spans="1:24">
      <c r="A6" s="4">
        <v>15798508616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44391</v>
      </c>
      <c r="G6" s="5">
        <v>44392</v>
      </c>
      <c r="H6" s="4">
        <v>1</v>
      </c>
      <c r="I6" s="4">
        <v>1</v>
      </c>
      <c r="J6" s="4">
        <v>1</v>
      </c>
      <c r="K6" s="4" t="s">
        <v>29</v>
      </c>
      <c r="L6" s="4">
        <v>291.99</v>
      </c>
      <c r="M6" s="4">
        <v>291.99</v>
      </c>
      <c r="N6" s="4" t="s">
        <v>45</v>
      </c>
      <c r="O6" s="4" t="s">
        <v>31</v>
      </c>
      <c r="P6" s="4" t="s">
        <v>32</v>
      </c>
      <c r="Q6" s="4">
        <v>0</v>
      </c>
      <c r="R6" s="6">
        <v>44391</v>
      </c>
      <c r="S6" s="5">
        <v>44407</v>
      </c>
      <c r="T6" s="4" t="s">
        <v>33</v>
      </c>
      <c r="U6" s="4">
        <v>291.99</v>
      </c>
      <c r="V6" s="4">
        <v>0</v>
      </c>
      <c r="W6" s="4">
        <v>0</v>
      </c>
      <c r="X6" s="4">
        <v>2196266</v>
      </c>
    </row>
    <row r="7" s="4" customFormat="1" spans="1:24">
      <c r="A7" s="4">
        <v>15800375104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44391</v>
      </c>
      <c r="G7" s="5">
        <v>44392</v>
      </c>
      <c r="H7" s="4">
        <v>1</v>
      </c>
      <c r="I7" s="4">
        <v>1</v>
      </c>
      <c r="J7" s="4">
        <v>1</v>
      </c>
      <c r="K7" s="4" t="s">
        <v>29</v>
      </c>
      <c r="L7" s="4">
        <v>540.69</v>
      </c>
      <c r="M7" s="4">
        <v>540.69</v>
      </c>
      <c r="N7" s="4" t="s">
        <v>48</v>
      </c>
      <c r="O7" s="4" t="s">
        <v>31</v>
      </c>
      <c r="P7" s="4" t="s">
        <v>32</v>
      </c>
      <c r="Q7" s="4">
        <v>0</v>
      </c>
      <c r="R7" s="6">
        <v>44391</v>
      </c>
      <c r="S7" s="5">
        <v>44407</v>
      </c>
      <c r="T7" s="4" t="s">
        <v>33</v>
      </c>
      <c r="U7" s="4">
        <v>540.69</v>
      </c>
      <c r="V7" s="4">
        <v>0</v>
      </c>
      <c r="W7" s="4">
        <v>0</v>
      </c>
      <c r="X7" s="4">
        <v>2196566</v>
      </c>
    </row>
    <row r="8" s="4" customFormat="1" spans="1:23">
      <c r="A8" s="4">
        <v>15800441499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44391</v>
      </c>
      <c r="G8" s="5">
        <v>44392</v>
      </c>
      <c r="H8" s="4">
        <v>1</v>
      </c>
      <c r="I8" s="4">
        <v>1</v>
      </c>
      <c r="J8" s="4">
        <v>1</v>
      </c>
      <c r="K8" s="4" t="s">
        <v>29</v>
      </c>
      <c r="L8" s="4">
        <v>107.05</v>
      </c>
      <c r="M8" s="4">
        <v>107.05</v>
      </c>
      <c r="N8" s="4" t="s">
        <v>51</v>
      </c>
      <c r="O8" s="4" t="s">
        <v>31</v>
      </c>
      <c r="P8" s="4" t="s">
        <v>32</v>
      </c>
      <c r="Q8" s="4">
        <v>0</v>
      </c>
      <c r="R8" s="6">
        <v>44391</v>
      </c>
      <c r="S8" s="5">
        <v>44407</v>
      </c>
      <c r="T8" s="4" t="s">
        <v>33</v>
      </c>
      <c r="U8" s="4">
        <v>107.05</v>
      </c>
      <c r="V8" s="4">
        <v>0</v>
      </c>
      <c r="W8" s="4">
        <v>0</v>
      </c>
    </row>
    <row r="9" s="4" customFormat="1" spans="1:23">
      <c r="A9" s="4">
        <v>15801383841</v>
      </c>
      <c r="B9" s="4" t="s">
        <v>25</v>
      </c>
      <c r="C9" s="4" t="s">
        <v>26</v>
      </c>
      <c r="D9" s="4" t="s">
        <v>43</v>
      </c>
      <c r="E9" s="4" t="s">
        <v>44</v>
      </c>
      <c r="F9" s="5">
        <v>44391</v>
      </c>
      <c r="G9" s="5">
        <v>44392</v>
      </c>
      <c r="H9" s="4">
        <v>1</v>
      </c>
      <c r="I9" s="4">
        <v>1</v>
      </c>
      <c r="J9" s="4">
        <v>1</v>
      </c>
      <c r="K9" s="4" t="s">
        <v>29</v>
      </c>
      <c r="L9" s="4">
        <v>291.99</v>
      </c>
      <c r="M9" s="4">
        <v>291.99</v>
      </c>
      <c r="N9" s="4" t="s">
        <v>52</v>
      </c>
      <c r="O9" s="4" t="s">
        <v>31</v>
      </c>
      <c r="P9" s="4" t="s">
        <v>32</v>
      </c>
      <c r="Q9" s="4">
        <v>0</v>
      </c>
      <c r="R9" s="6">
        <v>44391</v>
      </c>
      <c r="S9" s="5">
        <v>44407</v>
      </c>
      <c r="T9" s="4" t="s">
        <v>33</v>
      </c>
      <c r="U9" s="4">
        <v>291.99</v>
      </c>
      <c r="V9" s="4">
        <v>0</v>
      </c>
      <c r="W9" s="4">
        <v>0</v>
      </c>
    </row>
    <row r="10" s="4" customFormat="1" spans="1:23">
      <c r="A10" s="4">
        <v>15806530938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44391</v>
      </c>
      <c r="G10" s="5">
        <v>44392</v>
      </c>
      <c r="H10" s="4">
        <v>1</v>
      </c>
      <c r="I10" s="4">
        <v>1</v>
      </c>
      <c r="J10" s="4">
        <v>1</v>
      </c>
      <c r="K10" s="4" t="s">
        <v>29</v>
      </c>
      <c r="L10" s="4">
        <v>322.29</v>
      </c>
      <c r="M10" s="4">
        <v>322.29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44391</v>
      </c>
      <c r="S10" s="5">
        <v>44407</v>
      </c>
      <c r="T10" s="4" t="s">
        <v>33</v>
      </c>
      <c r="U10" s="4">
        <v>322.29</v>
      </c>
      <c r="V10" s="4">
        <v>0</v>
      </c>
      <c r="W10" s="4">
        <v>0</v>
      </c>
    </row>
    <row r="11" s="4" customFormat="1" spans="1:23">
      <c r="A11" s="4">
        <v>15806530938</v>
      </c>
      <c r="B11" s="4" t="s">
        <v>25</v>
      </c>
      <c r="C11" s="4" t="s">
        <v>56</v>
      </c>
      <c r="D11" s="4" t="s">
        <v>53</v>
      </c>
      <c r="E11" s="4" t="s">
        <v>54</v>
      </c>
      <c r="F11" s="5">
        <v>44391</v>
      </c>
      <c r="G11" s="5">
        <v>44392</v>
      </c>
      <c r="H11" s="4">
        <v>1</v>
      </c>
      <c r="I11" s="4">
        <v>1</v>
      </c>
      <c r="J11" s="4">
        <v>1</v>
      </c>
      <c r="K11" s="4" t="s">
        <v>29</v>
      </c>
      <c r="L11" s="4">
        <v>-322.29</v>
      </c>
      <c r="M11" s="4">
        <v>-322.29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44391</v>
      </c>
      <c r="S11" s="5">
        <v>44407</v>
      </c>
      <c r="T11" s="4" t="s">
        <v>33</v>
      </c>
      <c r="U11" s="4">
        <v>-322.29</v>
      </c>
      <c r="V11" s="4">
        <v>0</v>
      </c>
      <c r="W1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4">
        <v>15774178938</v>
      </c>
      <c r="B2" s="5">
        <v>44390</v>
      </c>
      <c r="C2" s="5">
        <v>44392</v>
      </c>
      <c r="D2" s="4">
        <v>1527.4</v>
      </c>
      <c r="E2" s="4" t="str">
        <f>VLOOKUP(A2,HOP!A:L,12,0)</f>
        <v>1527.40</v>
      </c>
      <c r="F2" s="4" t="str">
        <f>VLOOKUP(A2,HOP!A:C,3,0)</f>
        <v>2193508</v>
      </c>
      <c r="G2" s="4">
        <f>D2-E2</f>
        <v>0</v>
      </c>
      <c r="H2" s="4" t="str">
        <f>$H$1&amp;F2</f>
        <v>，2193508</v>
      </c>
      <c r="I2" s="4" t="str">
        <f>VLOOKUP(A2,HOP!A:T,20,0)</f>
        <v>直连</v>
      </c>
    </row>
    <row r="3" s="4" customFormat="1" spans="1:9">
      <c r="A3" s="4">
        <v>15783640157</v>
      </c>
      <c r="B3" s="5">
        <v>44391</v>
      </c>
      <c r="C3" s="5">
        <v>44392</v>
      </c>
      <c r="D3" s="4">
        <v>1613.16</v>
      </c>
      <c r="E3" s="4" t="str">
        <f>VLOOKUP(A3,HOP!A:L,12,0)</f>
        <v>1613.16</v>
      </c>
      <c r="F3" s="4" t="str">
        <f>VLOOKUP(A3,HOP!A:C,3,0)</f>
        <v>2194372</v>
      </c>
      <c r="G3" s="4">
        <f t="shared" ref="G3:G11" si="0">D3-E3</f>
        <v>0</v>
      </c>
      <c r="H3" s="4" t="str">
        <f t="shared" ref="H3:H11" si="1">$H$1&amp;F3</f>
        <v>，2194372</v>
      </c>
      <c r="I3" s="4" t="str">
        <f>VLOOKUP(A3,HOP!A:T,20,0)</f>
        <v>直连</v>
      </c>
    </row>
    <row r="4" s="4" customFormat="1" spans="1:9">
      <c r="A4" s="4">
        <v>15795132802</v>
      </c>
      <c r="B4" s="5">
        <v>44391</v>
      </c>
      <c r="C4" s="5">
        <v>44392</v>
      </c>
      <c r="D4" s="4">
        <v>1089.68</v>
      </c>
      <c r="E4" s="4" t="str">
        <f>VLOOKUP(A4,HOP!A:L,12,0)</f>
        <v>1089.68</v>
      </c>
      <c r="F4" s="4" t="str">
        <f>VLOOKUP(A4,HOP!A:C,3,0)</f>
        <v>2196043</v>
      </c>
      <c r="G4" s="4">
        <f t="shared" si="0"/>
        <v>0</v>
      </c>
      <c r="H4" s="4" t="str">
        <f t="shared" si="1"/>
        <v>，2196043</v>
      </c>
      <c r="I4" s="4" t="str">
        <f>VLOOKUP(A4,HOP!A:T,20,0)</f>
        <v>直连</v>
      </c>
    </row>
    <row r="5" s="4" customFormat="1" spans="1:9">
      <c r="A5" s="4">
        <v>15795589619</v>
      </c>
      <c r="B5" s="5">
        <v>44391</v>
      </c>
      <c r="C5" s="5">
        <v>44392</v>
      </c>
      <c r="D5" s="4">
        <v>2048.68</v>
      </c>
      <c r="E5" s="4" t="str">
        <f>VLOOKUP(A5,HOP!A:L,12,0)</f>
        <v>2048.68</v>
      </c>
      <c r="F5" s="4" t="str">
        <f>VLOOKUP(A5,HOP!A:C,3,0)</f>
        <v>2196111</v>
      </c>
      <c r="G5" s="4">
        <f t="shared" si="0"/>
        <v>0</v>
      </c>
      <c r="H5" s="4" t="str">
        <f t="shared" si="1"/>
        <v>，2196111</v>
      </c>
      <c r="I5" s="4" t="str">
        <f>VLOOKUP(A5,HOP!A:T,20,0)</f>
        <v>直连</v>
      </c>
    </row>
    <row r="6" s="4" customFormat="1" spans="1:9">
      <c r="A6" s="4">
        <v>15798508616</v>
      </c>
      <c r="B6" s="5">
        <v>44391</v>
      </c>
      <c r="C6" s="5">
        <v>44392</v>
      </c>
      <c r="D6" s="4">
        <v>291.99</v>
      </c>
      <c r="E6" s="4" t="str">
        <f>VLOOKUP(A6,HOP!A:L,12,0)</f>
        <v>291.99</v>
      </c>
      <c r="F6" s="4" t="str">
        <f>VLOOKUP(A6,HOP!A:C,3,0)</f>
        <v>2196266</v>
      </c>
      <c r="G6" s="4">
        <f t="shared" si="0"/>
        <v>0</v>
      </c>
      <c r="H6" s="4" t="str">
        <f t="shared" si="1"/>
        <v>，2196266</v>
      </c>
      <c r="I6" s="4" t="str">
        <f>VLOOKUP(A6,HOP!A:T,20,0)</f>
        <v>直连</v>
      </c>
    </row>
    <row r="7" s="4" customFormat="1" spans="1:9">
      <c r="A7" s="4">
        <v>15800375104</v>
      </c>
      <c r="B7" s="5">
        <v>44391</v>
      </c>
      <c r="C7" s="5">
        <v>44392</v>
      </c>
      <c r="D7" s="4">
        <v>540.69</v>
      </c>
      <c r="E7" s="4" t="str">
        <f>VLOOKUP(A7,HOP!A:L,12,0)</f>
        <v>540.69</v>
      </c>
      <c r="F7" s="4" t="str">
        <f>VLOOKUP(A7,HOP!A:C,3,0)</f>
        <v>2196566</v>
      </c>
      <c r="G7" s="4">
        <f t="shared" si="0"/>
        <v>0</v>
      </c>
      <c r="H7" s="4" t="str">
        <f t="shared" si="1"/>
        <v>，2196566</v>
      </c>
      <c r="I7" s="4" t="str">
        <f>VLOOKUP(A7,HOP!A:T,20,0)</f>
        <v>直连</v>
      </c>
    </row>
    <row r="8" s="4" customFormat="1" spans="1:9">
      <c r="A8" s="4">
        <v>15800441499</v>
      </c>
      <c r="B8" s="5">
        <v>44391</v>
      </c>
      <c r="C8" s="5">
        <v>44392</v>
      </c>
      <c r="D8" s="4">
        <v>107.05</v>
      </c>
      <c r="E8" s="4" t="str">
        <f>VLOOKUP(A8,HOP!A:L,12,0)</f>
        <v>107.05</v>
      </c>
      <c r="F8" s="4" t="str">
        <f>VLOOKUP(A8,HOP!A:C,3,0)</f>
        <v>2196579</v>
      </c>
      <c r="G8" s="4">
        <f t="shared" si="0"/>
        <v>0</v>
      </c>
      <c r="H8" s="4" t="str">
        <f t="shared" si="1"/>
        <v>，2196579</v>
      </c>
      <c r="I8" s="4" t="str">
        <f>VLOOKUP(A8,HOP!A:T,20,0)</f>
        <v>直连</v>
      </c>
    </row>
    <row r="9" s="4" customFormat="1" spans="1:9">
      <c r="A9" s="4">
        <v>15801383841</v>
      </c>
      <c r="B9" s="5">
        <v>44391</v>
      </c>
      <c r="C9" s="5">
        <v>44392</v>
      </c>
      <c r="D9" s="4">
        <v>291.99</v>
      </c>
      <c r="E9" s="4" t="str">
        <f>VLOOKUP(A9,HOP!A:L,12,0)</f>
        <v>291.99</v>
      </c>
      <c r="F9" s="4" t="str">
        <f>VLOOKUP(A9,HOP!A:C,3,0)</f>
        <v>2196790</v>
      </c>
      <c r="G9" s="4">
        <f t="shared" si="0"/>
        <v>0</v>
      </c>
      <c r="H9" s="4" t="str">
        <f t="shared" si="1"/>
        <v>，2196790</v>
      </c>
      <c r="I9" s="4" t="str">
        <f>VLOOKUP(A9,HOP!A:T,20,0)</f>
        <v>直连</v>
      </c>
    </row>
    <row r="10" s="4" customFormat="1" hidden="1" spans="1:9">
      <c r="A10" s="4">
        <v>15806530938</v>
      </c>
      <c r="B10" s="5">
        <v>44391</v>
      </c>
      <c r="C10" s="5">
        <v>44392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2" spans="4:4">
      <c r="D12" s="4">
        <f>SUM(D2:D11)</f>
        <v>7510.64</v>
      </c>
    </row>
    <row r="16" spans="1:1">
      <c r="A16" s="4" t="s">
        <v>58</v>
      </c>
    </row>
    <row r="17" spans="1:1">
      <c r="A17" s="4" t="s">
        <v>59</v>
      </c>
    </row>
    <row r="18" spans="1:1">
      <c r="A18" s="4" t="s">
        <v>60</v>
      </c>
    </row>
  </sheetData>
  <autoFilter ref="A1:XFD12">
    <filterColumn colId="3">
      <filters blank="1">
        <filter val="1527.4"/>
        <filter val="7510.64"/>
        <filter val="107.05"/>
        <filter val="1613.16"/>
        <filter val="1089.68"/>
        <filter val="2048.68"/>
        <filter val="291.99"/>
        <filter val="540.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</row>
    <row r="2" s="1" customFormat="1" spans="1:20">
      <c r="A2" s="3">
        <v>15801383841</v>
      </c>
      <c r="B2" s="1" t="s">
        <v>78</v>
      </c>
      <c r="C2" s="1" t="s">
        <v>79</v>
      </c>
      <c r="D2" s="1" t="s">
        <v>80</v>
      </c>
      <c r="E2" s="1" t="s">
        <v>52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</row>
    <row r="3" s="1" customFormat="1" spans="1:20">
      <c r="A3" s="3">
        <v>15800441499</v>
      </c>
      <c r="B3" s="1" t="s">
        <v>78</v>
      </c>
      <c r="C3" s="1" t="s">
        <v>92</v>
      </c>
      <c r="D3" s="1" t="s">
        <v>93</v>
      </c>
      <c r="E3" s="1" t="s">
        <v>51</v>
      </c>
      <c r="F3" s="1" t="s">
        <v>78</v>
      </c>
      <c r="G3" s="1" t="s">
        <v>81</v>
      </c>
      <c r="H3" s="1" t="s">
        <v>82</v>
      </c>
      <c r="I3" s="1" t="s">
        <v>94</v>
      </c>
      <c r="J3" s="1" t="s">
        <v>84</v>
      </c>
      <c r="K3" s="1" t="s">
        <v>94</v>
      </c>
      <c r="L3" s="1" t="s">
        <v>94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95</v>
      </c>
      <c r="R3" s="1" t="s">
        <v>89</v>
      </c>
      <c r="S3" s="1" t="s">
        <v>90</v>
      </c>
      <c r="T3" s="1" t="s">
        <v>91</v>
      </c>
    </row>
    <row r="4" s="1" customFormat="1" spans="1:20">
      <c r="A4" s="3">
        <v>15800375104</v>
      </c>
      <c r="B4" s="1" t="s">
        <v>78</v>
      </c>
      <c r="C4" s="1" t="s">
        <v>96</v>
      </c>
      <c r="D4" s="1" t="s">
        <v>97</v>
      </c>
      <c r="E4" s="1" t="s">
        <v>48</v>
      </c>
      <c r="F4" s="1" t="s">
        <v>78</v>
      </c>
      <c r="G4" s="1" t="s">
        <v>81</v>
      </c>
      <c r="H4" s="1" t="s">
        <v>82</v>
      </c>
      <c r="I4" s="1" t="s">
        <v>98</v>
      </c>
      <c r="J4" s="1" t="s">
        <v>84</v>
      </c>
      <c r="K4" s="1" t="s">
        <v>98</v>
      </c>
      <c r="L4" s="1" t="s">
        <v>98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99</v>
      </c>
      <c r="R4" s="1" t="s">
        <v>89</v>
      </c>
      <c r="S4" s="1" t="s">
        <v>90</v>
      </c>
      <c r="T4" s="1" t="s">
        <v>91</v>
      </c>
    </row>
    <row r="5" s="1" customFormat="1" spans="1:20">
      <c r="A5" s="3">
        <v>15798508616</v>
      </c>
      <c r="B5" s="1" t="s">
        <v>78</v>
      </c>
      <c r="C5" s="1" t="s">
        <v>100</v>
      </c>
      <c r="D5" s="1" t="s">
        <v>80</v>
      </c>
      <c r="E5" s="1" t="s">
        <v>45</v>
      </c>
      <c r="F5" s="1" t="s">
        <v>78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83</v>
      </c>
      <c r="L5" s="1" t="s">
        <v>83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101</v>
      </c>
      <c r="R5" s="1" t="s">
        <v>89</v>
      </c>
      <c r="S5" s="1" t="s">
        <v>90</v>
      </c>
      <c r="T5" s="1" t="s">
        <v>91</v>
      </c>
    </row>
    <row r="6" s="1" customFormat="1" spans="1:20">
      <c r="A6" s="3">
        <v>15795589619</v>
      </c>
      <c r="B6" s="1" t="s">
        <v>78</v>
      </c>
      <c r="C6" s="1" t="s">
        <v>102</v>
      </c>
      <c r="D6" s="1" t="s">
        <v>103</v>
      </c>
      <c r="E6" s="1" t="s">
        <v>42</v>
      </c>
      <c r="F6" s="1" t="s">
        <v>78</v>
      </c>
      <c r="G6" s="1" t="s">
        <v>81</v>
      </c>
      <c r="H6" s="1" t="s">
        <v>82</v>
      </c>
      <c r="I6" s="1" t="s">
        <v>104</v>
      </c>
      <c r="J6" s="1" t="s">
        <v>84</v>
      </c>
      <c r="K6" s="1" t="s">
        <v>104</v>
      </c>
      <c r="L6" s="1" t="s">
        <v>104</v>
      </c>
      <c r="M6" s="1" t="s">
        <v>85</v>
      </c>
      <c r="N6" s="1" t="s">
        <v>85</v>
      </c>
      <c r="O6" s="1" t="s">
        <v>86</v>
      </c>
      <c r="P6" s="1" t="s">
        <v>87</v>
      </c>
      <c r="Q6" s="1" t="s">
        <v>105</v>
      </c>
      <c r="R6" s="1" t="s">
        <v>89</v>
      </c>
      <c r="S6" s="1" t="s">
        <v>90</v>
      </c>
      <c r="T6" s="1" t="s">
        <v>91</v>
      </c>
    </row>
    <row r="7" s="1" customFormat="1" spans="1:20">
      <c r="A7" s="3">
        <v>15795132802</v>
      </c>
      <c r="B7" s="1" t="s">
        <v>78</v>
      </c>
      <c r="C7" s="1" t="s">
        <v>106</v>
      </c>
      <c r="D7" s="1" t="s">
        <v>107</v>
      </c>
      <c r="E7" s="1" t="s">
        <v>39</v>
      </c>
      <c r="F7" s="1" t="s">
        <v>78</v>
      </c>
      <c r="G7" s="1" t="s">
        <v>81</v>
      </c>
      <c r="H7" s="1" t="s">
        <v>82</v>
      </c>
      <c r="I7" s="1" t="s">
        <v>108</v>
      </c>
      <c r="J7" s="1" t="s">
        <v>84</v>
      </c>
      <c r="K7" s="1" t="s">
        <v>108</v>
      </c>
      <c r="L7" s="1" t="s">
        <v>108</v>
      </c>
      <c r="M7" s="1" t="s">
        <v>85</v>
      </c>
      <c r="N7" s="1" t="s">
        <v>85</v>
      </c>
      <c r="O7" s="1" t="s">
        <v>86</v>
      </c>
      <c r="P7" s="1" t="s">
        <v>87</v>
      </c>
      <c r="Q7" s="1" t="s">
        <v>109</v>
      </c>
      <c r="R7" s="1" t="s">
        <v>89</v>
      </c>
      <c r="S7" s="1" t="s">
        <v>90</v>
      </c>
      <c r="T7" s="1" t="s">
        <v>91</v>
      </c>
    </row>
    <row r="8" s="1" customFormat="1" spans="1:20">
      <c r="A8" s="3">
        <v>15783640157</v>
      </c>
      <c r="B8" s="1" t="s">
        <v>110</v>
      </c>
      <c r="C8" s="1" t="s">
        <v>111</v>
      </c>
      <c r="D8" s="1" t="s">
        <v>112</v>
      </c>
      <c r="E8" s="1" t="s">
        <v>36</v>
      </c>
      <c r="F8" s="1" t="s">
        <v>78</v>
      </c>
      <c r="G8" s="1" t="s">
        <v>81</v>
      </c>
      <c r="H8" s="1" t="s">
        <v>82</v>
      </c>
      <c r="I8" s="1" t="s">
        <v>113</v>
      </c>
      <c r="J8" s="1" t="s">
        <v>84</v>
      </c>
      <c r="K8" s="1" t="s">
        <v>113</v>
      </c>
      <c r="L8" s="1" t="s">
        <v>113</v>
      </c>
      <c r="M8" s="1" t="s">
        <v>85</v>
      </c>
      <c r="N8" s="1" t="s">
        <v>85</v>
      </c>
      <c r="O8" s="1" t="s">
        <v>86</v>
      </c>
      <c r="P8" s="1" t="s">
        <v>87</v>
      </c>
      <c r="Q8" s="1" t="s">
        <v>114</v>
      </c>
      <c r="R8" s="1" t="s">
        <v>89</v>
      </c>
      <c r="S8" s="1" t="s">
        <v>90</v>
      </c>
      <c r="T8" s="1" t="s">
        <v>91</v>
      </c>
    </row>
    <row r="9" s="1" customFormat="1" spans="1:20">
      <c r="A9" s="3">
        <v>15774178938</v>
      </c>
      <c r="B9" s="1" t="s">
        <v>110</v>
      </c>
      <c r="C9" s="1" t="s">
        <v>115</v>
      </c>
      <c r="D9" s="1" t="s">
        <v>116</v>
      </c>
      <c r="E9" s="1" t="s">
        <v>30</v>
      </c>
      <c r="F9" s="1" t="s">
        <v>117</v>
      </c>
      <c r="G9" s="1" t="s">
        <v>81</v>
      </c>
      <c r="H9" s="1" t="s">
        <v>82</v>
      </c>
      <c r="I9" s="1" t="s">
        <v>118</v>
      </c>
      <c r="J9" s="1" t="s">
        <v>84</v>
      </c>
      <c r="K9" s="1" t="s">
        <v>118</v>
      </c>
      <c r="L9" s="1" t="s">
        <v>118</v>
      </c>
      <c r="M9" s="1" t="s">
        <v>85</v>
      </c>
      <c r="N9" s="1" t="s">
        <v>85</v>
      </c>
      <c r="O9" s="1" t="s">
        <v>86</v>
      </c>
      <c r="P9" s="1" t="s">
        <v>87</v>
      </c>
      <c r="Q9" s="1" t="s">
        <v>119</v>
      </c>
      <c r="R9" s="1" t="s">
        <v>89</v>
      </c>
      <c r="S9" s="1" t="s">
        <v>90</v>
      </c>
      <c r="T9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2021-07-30T01:36:09Z</dcterms:created>
  <dcterms:modified xsi:type="dcterms:W3CDTF">2021-07-30T01:40:04Z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123E058CA2BD4E0885986715F633AAE0</vt:lpwstr>
  </property>
  <property fmtid="{D5CDD505-2E9C-101B-9397-08002B2CF9AE}" pid="3" name="KSOProductBuildVer">
    <vt:lpwstr>2052-11.1.0.10503</vt:lpwstr>
  </property>
</Properties>
</file>