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</definedName>
  </definedNames>
  <calcPr calcId="144525"/>
</workbook>
</file>

<file path=xl/sharedStrings.xml><?xml version="1.0" encoding="utf-8"?>
<sst xmlns="http://schemas.openxmlformats.org/spreadsheetml/2006/main" count="1031" uniqueCount="295">
  <si>
    <t>去哪儿网酒店预付对账单</t>
  </si>
  <si>
    <t>供应商名称：</t>
  </si>
  <si>
    <t>港丰国际</t>
  </si>
  <si>
    <t>结算周期：</t>
  </si>
  <si>
    <t>2021-07-26至2021-08-01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</si>
  <si>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</si>
  <si>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</si>
  <si>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</si>
  <si>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</si>
  <si>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</si>
  <si>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</si>
  <si>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</si>
  <si>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</si>
  <si>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</si>
  <si>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</si>
  <si>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</si>
  <si>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</si>
  <si>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</si>
  <si>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</si>
  <si>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</si>
  <si>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¥18,711.71</t>
  </si>
  <si>
    <t>¥5,604.00</t>
  </si>
  <si>
    <t>¥1,174.71</t>
  </si>
  <si>
    <t>¥11,933.00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</si>
  <si>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</si>
  <si>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</si>
  <si>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</si>
  <si>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</si>
  <si>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</si>
  <si>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</si>
  <si>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</si>
  <si>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</si>
  <si>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</si>
  <si>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</si>
  <si>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</si>
  <si>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</si>
  <si>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</si>
  <si>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</si>
  <si>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</si>
  <si>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</si>
  <si>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</si>
  <si>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</si>
  <si>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</si>
  <si>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</si>
  <si>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</si>
  <si>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</si>
  <si>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</si>
  <si>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</si>
  <si>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</si>
  <si>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</si>
  <si>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</si>
  <si>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</si>
  <si>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</si>
  <si>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</si>
  <si>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</si>
  <si>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</si>
  <si>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</si>
  <si>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</si>
  <si>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</si>
  <si>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</si>
  <si>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</si>
  <si>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</si>
  <si>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</si>
  <si>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</si>
  <si>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</si>
  <si>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</si>
  <si>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</si>
  <si>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</si>
  <si>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</si>
  <si>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</si>
  <si>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702704936272</t>
  </si>
  <si>
    <t>2208145</t>
  </si>
  <si>
    <t>酒店预付</t>
  </si>
  <si>
    <t>否</t>
  </si>
  <si>
    <t>普通</t>
  </si>
  <si>
    <t>221902781</t>
  </si>
  <si>
    <t>粤海华美湾际酒店</t>
  </si>
  <si>
    <t>1619975</t>
  </si>
  <si>
    <t>LI/ZHIBANG</t>
  </si>
  <si>
    <t>2021-07-25</t>
  </si>
  <si>
    <t>2021-07-26</t>
  </si>
  <si>
    <t>¥347.00</t>
  </si>
  <si>
    <t>¥27.00</t>
  </si>
  <si>
    <t>¥320.00</t>
  </si>
  <si>
    <t>Wharney Deluxe Double Room</t>
  </si>
  <si>
    <t>WEBSITE</t>
  </si>
  <si>
    <t>702704191261</t>
  </si>
  <si>
    <t>2208439</t>
  </si>
  <si>
    <t>207768710</t>
  </si>
  <si>
    <t>普特拉贾亚艾美度假酒店</t>
  </si>
  <si>
    <t>HE/YUANHONG|TEH/KOONCHAI</t>
  </si>
  <si>
    <t>¥538.00</t>
  </si>
  <si>
    <t>¥41.00</t>
  </si>
  <si>
    <t>¥497.00</t>
  </si>
  <si>
    <t>Signature Twin Room</t>
  </si>
  <si>
    <t>702705267090</t>
  </si>
  <si>
    <t>2209157</t>
  </si>
  <si>
    <t>KO/WAI</t>
  </si>
  <si>
    <t>2021-07-27</t>
  </si>
  <si>
    <t>¥254.00</t>
  </si>
  <si>
    <t>¥19.00</t>
  </si>
  <si>
    <t>¥235.00</t>
  </si>
  <si>
    <t>702705734658</t>
  </si>
  <si>
    <t>2209111</t>
  </si>
  <si>
    <t>158584298</t>
  </si>
  <si>
    <t>曼谷铂尔曼G酒店（原曼谷索菲特是隆酒店）</t>
  </si>
  <si>
    <t>LI/DI</t>
  </si>
  <si>
    <t>¥362.00</t>
  </si>
  <si>
    <t>¥35.00</t>
  </si>
  <si>
    <t>¥327.00</t>
  </si>
  <si>
    <t>G Deluxe Room</t>
  </si>
  <si>
    <t>702705830035</t>
  </si>
  <si>
    <t>2209047</t>
  </si>
  <si>
    <t>179513999</t>
  </si>
  <si>
    <t>迪拜克里克喜来登酒店</t>
  </si>
  <si>
    <t>LUO/LIULIN</t>
  </si>
  <si>
    <t>¥367.71</t>
  </si>
  <si>
    <t>¥34.71</t>
  </si>
  <si>
    <t>¥333.00</t>
  </si>
  <si>
    <t>deluxe king room with city view</t>
  </si>
  <si>
    <t>702704167709</t>
  </si>
  <si>
    <t>2208880</t>
  </si>
  <si>
    <t>179439932</t>
  </si>
  <si>
    <t>曼谷盛泰澜中央世界商业中心酒店</t>
  </si>
  <si>
    <t>WANGLONG/WANGLING|WANG/LONG</t>
  </si>
  <si>
    <t>2021-07-28</t>
  </si>
  <si>
    <t>¥688.00</t>
  </si>
  <si>
    <t>¥66.00</t>
  </si>
  <si>
    <t>¥622.00</t>
  </si>
  <si>
    <t>Superior Hollywood Room</t>
  </si>
  <si>
    <t>702689705031</t>
  </si>
  <si>
    <t>2190767</t>
  </si>
  <si>
    <t>221904998</t>
  </si>
  <si>
    <t>澳门银河酒店</t>
  </si>
  <si>
    <t>QIU/QIN|CHEN/WENLIN</t>
  </si>
  <si>
    <t>2021-07-10</t>
  </si>
  <si>
    <t>2021-08-16</t>
  </si>
  <si>
    <t>2021-08-18</t>
  </si>
  <si>
    <t>2021-07-28 13:32:24</t>
  </si>
  <si>
    <t>Deluxe City Twin</t>
  </si>
  <si>
    <t>702687874796</t>
  </si>
  <si>
    <t>2188228</t>
  </si>
  <si>
    <t>800157715</t>
  </si>
  <si>
    <t>澳门JW万豪酒店</t>
  </si>
  <si>
    <t>YANG/RONG</t>
  </si>
  <si>
    <t>2021-07-08</t>
  </si>
  <si>
    <t>2021-07-29</t>
  </si>
  <si>
    <t>¥1,792.00</t>
  </si>
  <si>
    <t>¥134.00</t>
  </si>
  <si>
    <t>¥1,658.00</t>
  </si>
  <si>
    <t>Deluxe Queen Room</t>
  </si>
  <si>
    <t>702705073390</t>
  </si>
  <si>
    <t>2208772</t>
  </si>
  <si>
    <t>LIN/GUO</t>
  </si>
  <si>
    <t>¥1,083.00</t>
  </si>
  <si>
    <t>¥102.00</t>
  </si>
  <si>
    <t>¥981.00</t>
  </si>
  <si>
    <t>702706768085</t>
  </si>
  <si>
    <t>2209628</t>
  </si>
  <si>
    <t>187116794</t>
  </si>
  <si>
    <t>匹兹堡市中心希尔顿逸林套房酒店</t>
  </si>
  <si>
    <t>LI/XINGYE</t>
  </si>
  <si>
    <t>¥746.00</t>
  </si>
  <si>
    <t>¥69.00</t>
  </si>
  <si>
    <t>¥677.00</t>
  </si>
  <si>
    <t>2 Double Beds Non-Smoking</t>
  </si>
  <si>
    <t>702707204600</t>
  </si>
  <si>
    <t>2210557</t>
  </si>
  <si>
    <t>2021-07-30</t>
  </si>
  <si>
    <t>¥506.00</t>
  </si>
  <si>
    <t>¥38.00</t>
  </si>
  <si>
    <t>¥468.00</t>
  </si>
  <si>
    <t>702701930652</t>
  </si>
  <si>
    <t>2205012</t>
  </si>
  <si>
    <t>XU/BINGQI</t>
  </si>
  <si>
    <t>2021-07-22</t>
  </si>
  <si>
    <t>2021-07-24</t>
  </si>
  <si>
    <t>2021-07-31</t>
  </si>
  <si>
    <t>¥2,513.00</t>
  </si>
  <si>
    <t>¥238.00</t>
  </si>
  <si>
    <t>¥2,275.00</t>
  </si>
  <si>
    <t>702703986816</t>
  </si>
  <si>
    <t>2207049</t>
  </si>
  <si>
    <t>XIE/SHENGZHI</t>
  </si>
  <si>
    <t>¥2,154.00</t>
  </si>
  <si>
    <t>¥206.00</t>
  </si>
  <si>
    <t>¥1,948.00</t>
  </si>
  <si>
    <t>702708007345</t>
  </si>
  <si>
    <t>2212301</t>
  </si>
  <si>
    <t>GE/FENGLING</t>
  </si>
  <si>
    <t>¥704.00</t>
  </si>
  <si>
    <t>¥638.00</t>
  </si>
  <si>
    <t>702710684361</t>
  </si>
  <si>
    <t>2214851</t>
  </si>
  <si>
    <t>wenhui/Ma|weiming/jia</t>
  </si>
  <si>
    <t>2021-08-01</t>
  </si>
  <si>
    <t>¥702.00</t>
  </si>
  <si>
    <t>¥636.00</t>
  </si>
  <si>
    <t>702710840272</t>
  </si>
  <si>
    <t>2214683</t>
  </si>
  <si>
    <t>ZHIJUN/JIANG</t>
  </si>
  <si>
    <t>¥351.00</t>
  </si>
  <si>
    <t>¥33.00</t>
  </si>
  <si>
    <t>¥318.00</t>
  </si>
  <si>
    <t>合计</t>
  </si>
  <si>
    <t/>
  </si>
  <si>
    <t>¥13,107.71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</si>
  <si>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</si>
  <si>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</si>
  <si>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</si>
  <si>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</si>
  <si>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</si>
  <si>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</si>
  <si>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</si>
  <si>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</si>
  <si>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</si>
  <si>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A210803104057481</t>
  </si>
  <si>
    <t>A210803104142481</t>
  </si>
  <si>
    <r>
      <t>总计：</t>
    </r>
    <r>
      <rPr>
        <sz val="10"/>
        <rFont val="Arial"/>
        <charset val="134"/>
      </rPr>
      <t>11933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</si>
  <si>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</si>
  <si>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</si>
  <si>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</si>
  <si>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</si>
  <si>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</si>
  <si>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</si>
  <si>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</si>
  <si>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</si>
  <si>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</si>
  <si>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</si>
  <si>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</si>
  <si>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</si>
  <si>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</si>
  <si>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</si>
  <si>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</si>
  <si>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</si>
  <si>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702635856604</t>
  </si>
  <si>
    <t>2021-05-17</t>
  </si>
  <si>
    <t>2119927</t>
  </si>
  <si>
    <t>LI HUISI,WU LIPING</t>
  </si>
  <si>
    <t>退房日周结</t>
  </si>
  <si>
    <t>0.00</t>
  </si>
  <si>
    <t>RMB</t>
  </si>
  <si>
    <t>0</t>
  </si>
  <si>
    <t>去哪儿直连</t>
  </si>
  <si>
    <t>2021-05-17 10:56:44</t>
  </si>
  <si>
    <t>汇智国际旅游发展有限公司</t>
  </si>
  <si>
    <t>直连</t>
  </si>
  <si>
    <t>YANG RONG</t>
  </si>
  <si>
    <t>1658.00</t>
  </si>
  <si>
    <t>2021-07-08 18:40:35</t>
  </si>
  <si>
    <t>迪拜河喜来登大酒店</t>
  </si>
  <si>
    <t>XU BINGQI</t>
  </si>
  <si>
    <t>2275.00</t>
  </si>
  <si>
    <t>2021-07-22 11:12:54</t>
  </si>
  <si>
    <t>XIE SHENGZHI</t>
  </si>
  <si>
    <t>1948.02</t>
  </si>
  <si>
    <t>2021-07-24 02:32:02</t>
  </si>
  <si>
    <t>LI ZHIBANG</t>
  </si>
  <si>
    <t>320.00</t>
  </si>
  <si>
    <t>2021-07-25 09:48:01</t>
  </si>
  <si>
    <t>吉隆坡布特拉再也艾美酒店</t>
  </si>
  <si>
    <t>HE YUANHONG,TEH KOONCHAI</t>
  </si>
  <si>
    <t>497.00</t>
  </si>
  <si>
    <t>2021-07-25 17:00:29</t>
  </si>
  <si>
    <t>LIN GUO</t>
  </si>
  <si>
    <t>981.00</t>
  </si>
  <si>
    <t>2021-07-26 00:40:27</t>
  </si>
  <si>
    <t>WANGLONG WANGLING,WANG LONG</t>
  </si>
  <si>
    <t>622.00</t>
  </si>
  <si>
    <t>2021-07-26 08:36:12</t>
  </si>
  <si>
    <t>LUO LIULIN</t>
  </si>
  <si>
    <t>333.00</t>
  </si>
  <si>
    <t>2021-07-26 12:25:34</t>
  </si>
  <si>
    <t>曼谷铂尔曼G酒店</t>
  </si>
  <si>
    <t>LI DI</t>
  </si>
  <si>
    <t>327.00</t>
  </si>
  <si>
    <t>2021-07-26 13:54:59</t>
  </si>
  <si>
    <t>直采</t>
  </si>
  <si>
    <t>KO WAI</t>
  </si>
  <si>
    <t>235.00</t>
  </si>
  <si>
    <t>2021-07-26 14:53:15</t>
  </si>
  <si>
    <t>LI XINGYE</t>
  </si>
  <si>
    <t>677.00</t>
  </si>
  <si>
    <t>2021-07-27 10:34:56</t>
  </si>
  <si>
    <t>468.00</t>
  </si>
  <si>
    <t>2021-07-28 01:59:37</t>
  </si>
  <si>
    <t>GE FENGLING</t>
  </si>
  <si>
    <t>638.00</t>
  </si>
  <si>
    <t>2021-07-29 02:32:43</t>
  </si>
  <si>
    <t>ZHIJUN JIANG</t>
  </si>
  <si>
    <t>318.00</t>
  </si>
  <si>
    <t>2021-07-31 20:27:23</t>
  </si>
  <si>
    <t>wenhui Ma,weiming jia</t>
  </si>
  <si>
    <t>636.00</t>
  </si>
  <si>
    <t>2021-07-31 22:25:54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</si>
</sst>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1" borderId="12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5" fillId="13" borderId="17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16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16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topLeftCell="U1" workbookViewId="0">
      <selection activeCell="Z26" sqref="Z2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95</v>
      </c>
      <c r="B4" s="6" t="s">
        <v>96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75</v>
      </c>
      <c r="H4" s="7" t="s">
        <v>76</v>
      </c>
      <c r="I4" s="7" t="s">
        <v>77</v>
      </c>
      <c r="J4" s="7" t="s">
        <v>2</v>
      </c>
      <c r="K4" s="7" t="s">
        <v>97</v>
      </c>
      <c r="L4" s="7">
        <v>1</v>
      </c>
      <c r="M4" s="7">
        <v>1</v>
      </c>
      <c r="N4" s="7" t="s">
        <v>80</v>
      </c>
      <c r="O4" s="7" t="s">
        <v>80</v>
      </c>
      <c r="P4" s="7" t="s">
        <v>98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84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102</v>
      </c>
      <c r="B5" s="6" t="s">
        <v>103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1</v>
      </c>
      <c r="N5" s="7" t="s">
        <v>80</v>
      </c>
      <c r="O5" s="7" t="s">
        <v>80</v>
      </c>
      <c r="P5" s="7" t="s">
        <v>98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111</v>
      </c>
      <c r="B6" s="6" t="s">
        <v>112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80</v>
      </c>
      <c r="O6" s="7" t="s">
        <v>80</v>
      </c>
      <c r="P6" s="7" t="s">
        <v>98</v>
      </c>
      <c r="Q6" s="7"/>
      <c r="R6" s="11" t="s">
        <v>116</v>
      </c>
      <c r="S6" s="12" t="s">
        <v>19</v>
      </c>
      <c r="T6" s="7"/>
      <c r="U6" s="11" t="s">
        <v>19</v>
      </c>
      <c r="V6" s="11" t="s">
        <v>116</v>
      </c>
      <c r="W6" s="12" t="s">
        <v>117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120</v>
      </c>
      <c r="B7" s="6" t="s">
        <v>121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2</v>
      </c>
      <c r="N7" s="7" t="s">
        <v>80</v>
      </c>
      <c r="O7" s="7" t="s">
        <v>80</v>
      </c>
      <c r="P7" s="7" t="s">
        <v>125</v>
      </c>
      <c r="Q7" s="7"/>
      <c r="R7" s="11" t="s">
        <v>126</v>
      </c>
      <c r="S7" s="12" t="s">
        <v>19</v>
      </c>
      <c r="T7" s="7"/>
      <c r="U7" s="11" t="s">
        <v>19</v>
      </c>
      <c r="V7" s="11" t="s">
        <v>126</v>
      </c>
      <c r="W7" s="12" t="s">
        <v>127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130</v>
      </c>
      <c r="B8" s="6" t="s">
        <v>131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132</v>
      </c>
      <c r="H8" s="7" t="s">
        <v>133</v>
      </c>
      <c r="I8" s="7" t="s">
        <v>77</v>
      </c>
      <c r="J8" s="7" t="s">
        <v>2</v>
      </c>
      <c r="K8" s="7" t="s">
        <v>134</v>
      </c>
      <c r="L8" s="7">
        <v>2</v>
      </c>
      <c r="M8" s="7">
        <v>2</v>
      </c>
      <c r="N8" s="7" t="s">
        <v>135</v>
      </c>
      <c r="O8" s="7" t="s">
        <v>136</v>
      </c>
      <c r="P8" s="7" t="s">
        <v>137</v>
      </c>
      <c r="Q8" s="7"/>
      <c r="R8" s="11" t="s">
        <v>21</v>
      </c>
      <c r="S8" s="12" t="s">
        <v>21</v>
      </c>
      <c r="T8" s="7" t="s">
        <v>138</v>
      </c>
      <c r="U8" s="11" t="s">
        <v>19</v>
      </c>
      <c r="V8" s="11" t="s">
        <v>19</v>
      </c>
      <c r="W8" s="12" t="s">
        <v>19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19</v>
      </c>
      <c r="AD8" t="s">
        <v>6</v>
      </c>
      <c r="AE8" t="s">
        <v>139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140</v>
      </c>
      <c r="B9" s="6" t="s">
        <v>141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142</v>
      </c>
      <c r="H9" s="7" t="s">
        <v>143</v>
      </c>
      <c r="I9" s="7" t="s">
        <v>77</v>
      </c>
      <c r="J9" s="7" t="s">
        <v>2</v>
      </c>
      <c r="K9" s="7" t="s">
        <v>144</v>
      </c>
      <c r="L9" s="7">
        <v>1</v>
      </c>
      <c r="M9" s="7">
        <v>2</v>
      </c>
      <c r="N9" s="7" t="s">
        <v>145</v>
      </c>
      <c r="O9" s="7" t="s">
        <v>98</v>
      </c>
      <c r="P9" s="7" t="s">
        <v>146</v>
      </c>
      <c r="Q9" s="7"/>
      <c r="R9" s="11" t="s">
        <v>147</v>
      </c>
      <c r="S9" s="12" t="s">
        <v>19</v>
      </c>
      <c r="T9" s="7"/>
      <c r="U9" s="11" t="s">
        <v>19</v>
      </c>
      <c r="V9" s="11" t="s">
        <v>147</v>
      </c>
      <c r="W9" s="12" t="s">
        <v>148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149</v>
      </c>
      <c r="AD9" t="s">
        <v>6</v>
      </c>
      <c r="AE9" t="s">
        <v>150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151</v>
      </c>
      <c r="B10" s="6" t="s">
        <v>152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113</v>
      </c>
      <c r="H10" s="7" t="s">
        <v>114</v>
      </c>
      <c r="I10" s="7" t="s">
        <v>77</v>
      </c>
      <c r="J10" s="7" t="s">
        <v>2</v>
      </c>
      <c r="K10" s="7" t="s">
        <v>153</v>
      </c>
      <c r="L10" s="7">
        <v>1</v>
      </c>
      <c r="M10" s="7">
        <v>3</v>
      </c>
      <c r="N10" s="7" t="s">
        <v>80</v>
      </c>
      <c r="O10" s="7" t="s">
        <v>80</v>
      </c>
      <c r="P10" s="7" t="s">
        <v>146</v>
      </c>
      <c r="Q10" s="7"/>
      <c r="R10" s="11" t="s">
        <v>154</v>
      </c>
      <c r="S10" s="12" t="s">
        <v>19</v>
      </c>
      <c r="T10" s="7"/>
      <c r="U10" s="11" t="s">
        <v>19</v>
      </c>
      <c r="V10" s="11" t="s">
        <v>154</v>
      </c>
      <c r="W10" s="12" t="s">
        <v>155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156</v>
      </c>
      <c r="AD10" t="s">
        <v>6</v>
      </c>
      <c r="AE10" t="s">
        <v>119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157</v>
      </c>
      <c r="B11" s="6" t="s">
        <v>158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159</v>
      </c>
      <c r="H11" s="7" t="s">
        <v>160</v>
      </c>
      <c r="I11" s="7" t="s">
        <v>77</v>
      </c>
      <c r="J11" s="7" t="s">
        <v>2</v>
      </c>
      <c r="K11" s="7" t="s">
        <v>161</v>
      </c>
      <c r="L11" s="7">
        <v>1</v>
      </c>
      <c r="M11" s="7">
        <v>1</v>
      </c>
      <c r="N11" s="7" t="s">
        <v>98</v>
      </c>
      <c r="O11" s="7" t="s">
        <v>125</v>
      </c>
      <c r="P11" s="7" t="s">
        <v>146</v>
      </c>
      <c r="Q11" s="7"/>
      <c r="R11" s="11" t="s">
        <v>162</v>
      </c>
      <c r="S11" s="12" t="s">
        <v>19</v>
      </c>
      <c r="T11" s="7"/>
      <c r="U11" s="11" t="s">
        <v>19</v>
      </c>
      <c r="V11" s="11" t="s">
        <v>162</v>
      </c>
      <c r="W11" s="12" t="s">
        <v>163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164</v>
      </c>
      <c r="AD11" t="s">
        <v>6</v>
      </c>
      <c r="AE11" t="s">
        <v>165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166</v>
      </c>
      <c r="B12" s="6" t="s">
        <v>167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75</v>
      </c>
      <c r="H12" s="7" t="s">
        <v>76</v>
      </c>
      <c r="I12" s="7" t="s">
        <v>77</v>
      </c>
      <c r="J12" s="7" t="s">
        <v>2</v>
      </c>
      <c r="K12" s="7" t="s">
        <v>78</v>
      </c>
      <c r="L12" s="7">
        <v>1</v>
      </c>
      <c r="M12" s="7">
        <v>2</v>
      </c>
      <c r="N12" s="7" t="s">
        <v>125</v>
      </c>
      <c r="O12" s="7" t="s">
        <v>125</v>
      </c>
      <c r="P12" s="7" t="s">
        <v>168</v>
      </c>
      <c r="Q12" s="7"/>
      <c r="R12" s="11" t="s">
        <v>169</v>
      </c>
      <c r="S12" s="12" t="s">
        <v>19</v>
      </c>
      <c r="T12" s="7"/>
      <c r="U12" s="11" t="s">
        <v>19</v>
      </c>
      <c r="V12" s="11" t="s">
        <v>169</v>
      </c>
      <c r="W12" s="12" t="s">
        <v>170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171</v>
      </c>
      <c r="AD12" t="s">
        <v>6</v>
      </c>
      <c r="AE12" t="s">
        <v>84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172</v>
      </c>
      <c r="B13" s="6" t="s">
        <v>173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113</v>
      </c>
      <c r="H13" s="7" t="s">
        <v>114</v>
      </c>
      <c r="I13" s="7" t="s">
        <v>77</v>
      </c>
      <c r="J13" s="7" t="s">
        <v>2</v>
      </c>
      <c r="K13" s="7" t="s">
        <v>174</v>
      </c>
      <c r="L13" s="7">
        <v>1</v>
      </c>
      <c r="M13" s="7">
        <v>7</v>
      </c>
      <c r="N13" s="7" t="s">
        <v>175</v>
      </c>
      <c r="O13" s="7" t="s">
        <v>176</v>
      </c>
      <c r="P13" s="7" t="s">
        <v>177</v>
      </c>
      <c r="Q13" s="7"/>
      <c r="R13" s="11" t="s">
        <v>178</v>
      </c>
      <c r="S13" s="12" t="s">
        <v>19</v>
      </c>
      <c r="T13" s="7"/>
      <c r="U13" s="11" t="s">
        <v>19</v>
      </c>
      <c r="V13" s="11" t="s">
        <v>178</v>
      </c>
      <c r="W13" s="12" t="s">
        <v>179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180</v>
      </c>
      <c r="AD13" t="s">
        <v>6</v>
      </c>
      <c r="AE13" t="s">
        <v>119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181</v>
      </c>
      <c r="B14" s="6" t="s">
        <v>182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113</v>
      </c>
      <c r="H14" s="7" t="s">
        <v>114</v>
      </c>
      <c r="I14" s="7" t="s">
        <v>77</v>
      </c>
      <c r="J14" s="7" t="s">
        <v>2</v>
      </c>
      <c r="K14" s="7" t="s">
        <v>183</v>
      </c>
      <c r="L14" s="7">
        <v>1</v>
      </c>
      <c r="M14" s="7">
        <v>6</v>
      </c>
      <c r="N14" s="7" t="s">
        <v>176</v>
      </c>
      <c r="O14" s="7" t="s">
        <v>79</v>
      </c>
      <c r="P14" s="7" t="s">
        <v>177</v>
      </c>
      <c r="Q14" s="7"/>
      <c r="R14" s="11" t="s">
        <v>184</v>
      </c>
      <c r="S14" s="12" t="s">
        <v>19</v>
      </c>
      <c r="T14" s="7"/>
      <c r="U14" s="11" t="s">
        <v>19</v>
      </c>
      <c r="V14" s="11" t="s">
        <v>184</v>
      </c>
      <c r="W14" s="12" t="s">
        <v>185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186</v>
      </c>
      <c r="AD14" t="s">
        <v>6</v>
      </c>
      <c r="AE14" t="s">
        <v>119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187</v>
      </c>
      <c r="B15" s="6" t="s">
        <v>188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113</v>
      </c>
      <c r="H15" s="7" t="s">
        <v>114</v>
      </c>
      <c r="I15" s="7" t="s">
        <v>77</v>
      </c>
      <c r="J15" s="7" t="s">
        <v>2</v>
      </c>
      <c r="K15" s="7" t="s">
        <v>189</v>
      </c>
      <c r="L15" s="7">
        <v>1</v>
      </c>
      <c r="M15" s="7">
        <v>2</v>
      </c>
      <c r="N15" s="7" t="s">
        <v>146</v>
      </c>
      <c r="O15" s="7" t="s">
        <v>146</v>
      </c>
      <c r="P15" s="7" t="s">
        <v>177</v>
      </c>
      <c r="Q15" s="7"/>
      <c r="R15" s="11" t="s">
        <v>190</v>
      </c>
      <c r="S15" s="12" t="s">
        <v>19</v>
      </c>
      <c r="T15" s="7"/>
      <c r="U15" s="11" t="s">
        <v>19</v>
      </c>
      <c r="V15" s="11" t="s">
        <v>190</v>
      </c>
      <c r="W15" s="12" t="s">
        <v>127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191</v>
      </c>
      <c r="AD15" t="s">
        <v>6</v>
      </c>
      <c r="AE15" t="s">
        <v>119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192</v>
      </c>
      <c r="B16" s="6" t="s">
        <v>193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113</v>
      </c>
      <c r="H16" s="7" t="s">
        <v>114</v>
      </c>
      <c r="I16" s="7" t="s">
        <v>77</v>
      </c>
      <c r="J16" s="7" t="s">
        <v>2</v>
      </c>
      <c r="K16" s="7" t="s">
        <v>194</v>
      </c>
      <c r="L16" s="7">
        <v>2</v>
      </c>
      <c r="M16" s="7">
        <v>1</v>
      </c>
      <c r="N16" s="7" t="s">
        <v>177</v>
      </c>
      <c r="O16" s="7" t="s">
        <v>177</v>
      </c>
      <c r="P16" s="7" t="s">
        <v>195</v>
      </c>
      <c r="Q16" s="7"/>
      <c r="R16" s="11" t="s">
        <v>196</v>
      </c>
      <c r="S16" s="12" t="s">
        <v>19</v>
      </c>
      <c r="T16" s="7"/>
      <c r="U16" s="11" t="s">
        <v>19</v>
      </c>
      <c r="V16" s="11" t="s">
        <v>196</v>
      </c>
      <c r="W16" s="12" t="s">
        <v>127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197</v>
      </c>
      <c r="AD16" t="s">
        <v>6</v>
      </c>
      <c r="AE16" t="s">
        <v>119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198</v>
      </c>
      <c r="B17" s="6" t="s">
        <v>199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113</v>
      </c>
      <c r="H17" s="7" t="s">
        <v>114</v>
      </c>
      <c r="I17" s="7" t="s">
        <v>77</v>
      </c>
      <c r="J17" s="7" t="s">
        <v>2</v>
      </c>
      <c r="K17" s="7" t="s">
        <v>200</v>
      </c>
      <c r="L17" s="7">
        <v>1</v>
      </c>
      <c r="M17" s="7">
        <v>1</v>
      </c>
      <c r="N17" s="7" t="s">
        <v>177</v>
      </c>
      <c r="O17" s="7" t="s">
        <v>177</v>
      </c>
      <c r="P17" s="7" t="s">
        <v>195</v>
      </c>
      <c r="Q17" s="7"/>
      <c r="R17" s="11" t="s">
        <v>201</v>
      </c>
      <c r="S17" s="12" t="s">
        <v>19</v>
      </c>
      <c r="T17" s="7"/>
      <c r="U17" s="11" t="s">
        <v>19</v>
      </c>
      <c r="V17" s="11" t="s">
        <v>201</v>
      </c>
      <c r="W17" s="12" t="s">
        <v>202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203</v>
      </c>
      <c r="AD17" t="s">
        <v>6</v>
      </c>
      <c r="AE17" t="s">
        <v>119</v>
      </c>
      <c r="AF17" t="s">
        <v>85</v>
      </c>
      <c r="AG17" t="s">
        <v>73</v>
      </c>
      <c r="AH17" t="s">
        <v>19</v>
      </c>
    </row>
    <row r="18" customHeight="1" spans="1:32">
      <c r="A18" s="10" t="s">
        <v>204</v>
      </c>
      <c r="B18" s="10"/>
      <c r="C18" s="10" t="s">
        <v>205</v>
      </c>
      <c r="D18" s="10"/>
      <c r="E18" s="10"/>
      <c r="F18" s="10"/>
      <c r="G18" s="10" t="s">
        <v>205</v>
      </c>
      <c r="H18" s="10" t="s">
        <v>205</v>
      </c>
      <c r="I18" s="10" t="s">
        <v>205</v>
      </c>
      <c r="J18" s="10" t="s">
        <v>205</v>
      </c>
      <c r="K18" s="10" t="s">
        <v>205</v>
      </c>
      <c r="L18" s="10" t="s">
        <v>205</v>
      </c>
      <c r="M18" s="10" t="s">
        <v>205</v>
      </c>
      <c r="N18" s="10" t="s">
        <v>205</v>
      </c>
      <c r="O18" s="10" t="s">
        <v>205</v>
      </c>
      <c r="P18" s="10" t="s">
        <v>205</v>
      </c>
      <c r="Q18" s="10"/>
      <c r="R18" s="13" t="s">
        <v>20</v>
      </c>
      <c r="S18" s="13" t="s">
        <v>21</v>
      </c>
      <c r="T18" s="10" t="s">
        <v>205</v>
      </c>
      <c r="U18" s="13"/>
      <c r="V18" s="13" t="s">
        <v>206</v>
      </c>
      <c r="W18" s="13" t="s">
        <v>22</v>
      </c>
      <c r="X18" s="13"/>
      <c r="Y18" s="13"/>
      <c r="Z18" s="13"/>
      <c r="AA18" s="10"/>
      <c r="AB18" s="13"/>
      <c r="AC18" s="10"/>
      <c r="AD18" s="10" t="s">
        <v>205</v>
      </c>
      <c r="AE18" s="10"/>
      <c r="AF1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207</v>
      </c>
      <c r="B1" s="4" t="s">
        <v>208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209</v>
      </c>
      <c r="H1" s="4" t="s">
        <v>210</v>
      </c>
      <c r="I1" s="4" t="s">
        <v>13</v>
      </c>
      <c r="J1" s="4" t="s">
        <v>17</v>
      </c>
      <c r="K1" s="4" t="s">
        <v>18</v>
      </c>
      <c r="L1" s="9" t="s">
        <v>211</v>
      </c>
      <c r="M1" s="4" t="s">
        <v>212</v>
      </c>
      <c r="N1" s="4" t="s">
        <v>213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214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A23" sqref="A23:A2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215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320</v>
      </c>
      <c r="E2" t="str">
        <f>VLOOKUP(A2,HOP!A:L,12,0)</f>
        <v>320.00</v>
      </c>
      <c r="F2" t="str">
        <f>VLOOKUP(A2,HOP!A:C,3,0)</f>
        <v>2208145</v>
      </c>
      <c r="G2">
        <f>D2-E2</f>
        <v>0</v>
      </c>
      <c r="H2" t="str">
        <f>$H$1&amp;F2</f>
        <v>，2208145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497</v>
      </c>
      <c r="E3" t="str">
        <f>VLOOKUP(A3,HOP!A:L,12,0)</f>
        <v>497.00</v>
      </c>
      <c r="F3" t="str">
        <f>VLOOKUP(A3,HOP!A:C,3,0)</f>
        <v>2208439</v>
      </c>
      <c r="G3">
        <f t="shared" ref="G3:G17" si="0">D3-E3</f>
        <v>0</v>
      </c>
      <c r="H3" t="str">
        <f t="shared" ref="H3:H17" si="1">$H$1&amp;F3</f>
        <v>，2208439</v>
      </c>
      <c r="I3" t="str">
        <f>VLOOKUP(A3,HOP!A:T,20,0)</f>
        <v>直连</v>
      </c>
    </row>
    <row r="4" ht="14.25" customHeight="1" spans="1:9">
      <c r="A4" s="6" t="s">
        <v>95</v>
      </c>
      <c r="B4" s="7" t="s">
        <v>80</v>
      </c>
      <c r="C4" s="7" t="s">
        <v>98</v>
      </c>
      <c r="D4" s="3">
        <v>235</v>
      </c>
      <c r="E4" t="str">
        <f>VLOOKUP(A4,HOP!A:L,12,0)</f>
        <v>235.00</v>
      </c>
      <c r="F4" t="str">
        <f>VLOOKUP(A4,HOP!A:C,3,0)</f>
        <v>2209157</v>
      </c>
      <c r="G4">
        <f t="shared" si="0"/>
        <v>0</v>
      </c>
      <c r="H4" t="str">
        <f t="shared" si="1"/>
        <v>，2209157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80</v>
      </c>
      <c r="C5" s="7" t="s">
        <v>98</v>
      </c>
      <c r="D5" s="3">
        <v>327</v>
      </c>
      <c r="E5" t="str">
        <f>VLOOKUP(A5,HOP!A:L,12,0)</f>
        <v>327.00</v>
      </c>
      <c r="F5" t="str">
        <f>VLOOKUP(A5,HOP!A:C,3,0)</f>
        <v>2209111</v>
      </c>
      <c r="G5">
        <f t="shared" si="0"/>
        <v>0</v>
      </c>
      <c r="H5" t="str">
        <f t="shared" si="1"/>
        <v>，2209111</v>
      </c>
      <c r="I5" t="str">
        <f>VLOOKUP(A5,HOP!A:T,20,0)</f>
        <v>直采</v>
      </c>
    </row>
    <row r="6" ht="14.25" customHeight="1" spans="1:9">
      <c r="A6" s="6" t="s">
        <v>111</v>
      </c>
      <c r="B6" s="7" t="s">
        <v>80</v>
      </c>
      <c r="C6" s="7" t="s">
        <v>98</v>
      </c>
      <c r="D6" s="3">
        <v>333</v>
      </c>
      <c r="E6" t="str">
        <f>VLOOKUP(A6,HOP!A:L,12,0)</f>
        <v>333.00</v>
      </c>
      <c r="F6" t="str">
        <f>VLOOKUP(A6,HOP!A:C,3,0)</f>
        <v>2209047</v>
      </c>
      <c r="G6">
        <f t="shared" si="0"/>
        <v>0</v>
      </c>
      <c r="H6" t="str">
        <f t="shared" si="1"/>
        <v>，2209047</v>
      </c>
      <c r="I6" t="str">
        <f>VLOOKUP(A6,HOP!A:T,20,0)</f>
        <v>直连</v>
      </c>
    </row>
    <row r="7" ht="14.25" customHeight="1" spans="1:9">
      <c r="A7" s="6" t="s">
        <v>120</v>
      </c>
      <c r="B7" s="7" t="s">
        <v>80</v>
      </c>
      <c r="C7" s="7" t="s">
        <v>125</v>
      </c>
      <c r="D7" s="3">
        <v>622</v>
      </c>
      <c r="E7" t="str">
        <f>VLOOKUP(A7,HOP!A:L,12,0)</f>
        <v>622.00</v>
      </c>
      <c r="F7" t="str">
        <f>VLOOKUP(A7,HOP!A:C,3,0)</f>
        <v>2208880</v>
      </c>
      <c r="G7">
        <f t="shared" si="0"/>
        <v>0</v>
      </c>
      <c r="H7" t="str">
        <f t="shared" si="1"/>
        <v>，2208880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136</v>
      </c>
      <c r="C8" s="7" t="s">
        <v>137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VLOOKUP(A8,HOP!A:T,20,0)</f>
        <v>#N/A</v>
      </c>
    </row>
    <row r="9" ht="14.25" customHeight="1" spans="1:9">
      <c r="A9" s="6" t="s">
        <v>140</v>
      </c>
      <c r="B9" s="7" t="s">
        <v>98</v>
      </c>
      <c r="C9" s="7" t="s">
        <v>146</v>
      </c>
      <c r="D9" s="3">
        <v>1658</v>
      </c>
      <c r="E9" t="str">
        <f>VLOOKUP(A9,HOP!A:L,12,0)</f>
        <v>1658.00</v>
      </c>
      <c r="F9" t="str">
        <f>VLOOKUP(A9,HOP!A:C,3,0)</f>
        <v>2188228</v>
      </c>
      <c r="G9">
        <f t="shared" si="0"/>
        <v>0</v>
      </c>
      <c r="H9" t="str">
        <f t="shared" si="1"/>
        <v>，2188228</v>
      </c>
      <c r="I9" t="str">
        <f>VLOOKUP(A9,HOP!A:T,20,0)</f>
        <v>直连</v>
      </c>
    </row>
    <row r="10" ht="14.25" customHeight="1" spans="1:9">
      <c r="A10" s="6" t="s">
        <v>151</v>
      </c>
      <c r="B10" s="7" t="s">
        <v>80</v>
      </c>
      <c r="C10" s="7" t="s">
        <v>146</v>
      </c>
      <c r="D10" s="3">
        <v>981</v>
      </c>
      <c r="E10" t="str">
        <f>VLOOKUP(A10,HOP!A:L,12,0)</f>
        <v>981.00</v>
      </c>
      <c r="F10" t="str">
        <f>VLOOKUP(A10,HOP!A:C,3,0)</f>
        <v>2208772</v>
      </c>
      <c r="G10">
        <f t="shared" si="0"/>
        <v>0</v>
      </c>
      <c r="H10" t="str">
        <f t="shared" si="1"/>
        <v>，2208772</v>
      </c>
      <c r="I10" t="str">
        <f>VLOOKUP(A10,HOP!A:T,20,0)</f>
        <v>直连</v>
      </c>
    </row>
    <row r="11" ht="14.25" customHeight="1" spans="1:9">
      <c r="A11" s="6" t="s">
        <v>157</v>
      </c>
      <c r="B11" s="7" t="s">
        <v>125</v>
      </c>
      <c r="C11" s="7" t="s">
        <v>146</v>
      </c>
      <c r="D11" s="3">
        <v>677</v>
      </c>
      <c r="E11" t="str">
        <f>VLOOKUP(A11,HOP!A:L,12,0)</f>
        <v>677.00</v>
      </c>
      <c r="F11" t="str">
        <f>VLOOKUP(A11,HOP!A:C,3,0)</f>
        <v>2209628</v>
      </c>
      <c r="G11">
        <f t="shared" si="0"/>
        <v>0</v>
      </c>
      <c r="H11" t="str">
        <f t="shared" si="1"/>
        <v>，2209628</v>
      </c>
      <c r="I11" t="str">
        <f>VLOOKUP(A11,HOP!A:T,20,0)</f>
        <v>直连</v>
      </c>
    </row>
    <row r="12" ht="14.25" customHeight="1" spans="1:9">
      <c r="A12" s="6" t="s">
        <v>166</v>
      </c>
      <c r="B12" s="7" t="s">
        <v>125</v>
      </c>
      <c r="C12" s="7" t="s">
        <v>168</v>
      </c>
      <c r="D12" s="3">
        <v>468</v>
      </c>
      <c r="E12" t="str">
        <f>VLOOKUP(A12,HOP!A:L,12,0)</f>
        <v>468.00</v>
      </c>
      <c r="F12" t="str">
        <f>VLOOKUP(A12,HOP!A:C,3,0)</f>
        <v>2210557</v>
      </c>
      <c r="G12">
        <f t="shared" si="0"/>
        <v>0</v>
      </c>
      <c r="H12" t="str">
        <f t="shared" si="1"/>
        <v>，2210557</v>
      </c>
      <c r="I12" t="str">
        <f>VLOOKUP(A12,HOP!A:T,20,0)</f>
        <v>直连</v>
      </c>
    </row>
    <row r="13" ht="14.25" customHeight="1" spans="1:9">
      <c r="A13" s="6" t="s">
        <v>172</v>
      </c>
      <c r="B13" s="7" t="s">
        <v>176</v>
      </c>
      <c r="C13" s="7" t="s">
        <v>177</v>
      </c>
      <c r="D13" s="3">
        <v>2275</v>
      </c>
      <c r="E13" t="str">
        <f>VLOOKUP(A13,HOP!A:L,12,0)</f>
        <v>2275.00</v>
      </c>
      <c r="F13" t="str">
        <f>VLOOKUP(A13,HOP!A:C,3,0)</f>
        <v>2205012</v>
      </c>
      <c r="G13">
        <f t="shared" si="0"/>
        <v>0</v>
      </c>
      <c r="H13" t="str">
        <f t="shared" si="1"/>
        <v>，2205012</v>
      </c>
      <c r="I13" t="str">
        <f>VLOOKUP(A13,HOP!A:T,20,0)</f>
        <v>直连</v>
      </c>
    </row>
    <row r="14" ht="14.25" customHeight="1" spans="1:9">
      <c r="A14" s="6" t="s">
        <v>181</v>
      </c>
      <c r="B14" s="7" t="s">
        <v>79</v>
      </c>
      <c r="C14" s="7" t="s">
        <v>177</v>
      </c>
      <c r="D14" s="3">
        <v>1948</v>
      </c>
      <c r="E14" t="str">
        <f>VLOOKUP(A14,HOP!A:L,12,0)</f>
        <v>1948.02</v>
      </c>
      <c r="F14" t="str">
        <f>VLOOKUP(A14,HOP!A:C,3,0)</f>
        <v>2207049</v>
      </c>
      <c r="G14">
        <f t="shared" si="0"/>
        <v>-0.0199999999999818</v>
      </c>
      <c r="H14" t="str">
        <f t="shared" si="1"/>
        <v>，2207049</v>
      </c>
      <c r="I14" t="str">
        <f>VLOOKUP(A14,HOP!A:T,20,0)</f>
        <v>直连</v>
      </c>
    </row>
    <row r="15" ht="14.25" customHeight="1" spans="1:9">
      <c r="A15" s="6" t="s">
        <v>187</v>
      </c>
      <c r="B15" s="7" t="s">
        <v>146</v>
      </c>
      <c r="C15" s="7" t="s">
        <v>177</v>
      </c>
      <c r="D15" s="3">
        <v>638</v>
      </c>
      <c r="E15" t="str">
        <f>VLOOKUP(A15,HOP!A:L,12,0)</f>
        <v>638.00</v>
      </c>
      <c r="F15" t="str">
        <f>VLOOKUP(A15,HOP!A:C,3,0)</f>
        <v>2212301</v>
      </c>
      <c r="G15">
        <f t="shared" si="0"/>
        <v>0</v>
      </c>
      <c r="H15" t="str">
        <f t="shared" si="1"/>
        <v>，2212301</v>
      </c>
      <c r="I15" t="str">
        <f>VLOOKUP(A15,HOP!A:T,20,0)</f>
        <v>直连</v>
      </c>
    </row>
    <row r="16" ht="14.25" customHeight="1" spans="1:9">
      <c r="A16" s="6" t="s">
        <v>192</v>
      </c>
      <c r="B16" s="7" t="s">
        <v>177</v>
      </c>
      <c r="C16" s="7" t="s">
        <v>195</v>
      </c>
      <c r="D16" s="3">
        <v>636</v>
      </c>
      <c r="E16" t="str">
        <f>VLOOKUP(A16,HOP!A:L,12,0)</f>
        <v>636.00</v>
      </c>
      <c r="F16" t="str">
        <f>VLOOKUP(A16,HOP!A:C,3,0)</f>
        <v>2214851</v>
      </c>
      <c r="G16">
        <f t="shared" si="0"/>
        <v>0</v>
      </c>
      <c r="H16" t="str">
        <f t="shared" si="1"/>
        <v>，2214851</v>
      </c>
      <c r="I16" t="str">
        <f>VLOOKUP(A16,HOP!A:T,20,0)</f>
        <v>直连</v>
      </c>
    </row>
    <row r="17" ht="14.25" customHeight="1" spans="1:9">
      <c r="A17" s="6" t="s">
        <v>198</v>
      </c>
      <c r="B17" s="7" t="s">
        <v>177</v>
      </c>
      <c r="C17" s="7" t="s">
        <v>195</v>
      </c>
      <c r="D17" s="3">
        <v>318</v>
      </c>
      <c r="E17" t="str">
        <f>VLOOKUP(A17,HOP!A:L,12,0)</f>
        <v>318.00</v>
      </c>
      <c r="F17" t="str">
        <f>VLOOKUP(A17,HOP!A:C,3,0)</f>
        <v>2214683</v>
      </c>
      <c r="G17">
        <f t="shared" si="0"/>
        <v>0</v>
      </c>
      <c r="H17" t="str">
        <f t="shared" si="1"/>
        <v>，2214683</v>
      </c>
      <c r="I17" t="str">
        <f>VLOOKUP(A17,HOP!A:T,20,0)</f>
        <v>直连</v>
      </c>
    </row>
    <row r="19" spans="4:4">
      <c r="D19" s="3">
        <f>SUM(D2:D18)</f>
        <v>11933</v>
      </c>
    </row>
    <row r="20" ht="14.25" spans="4:4">
      <c r="D20" s="8" t="s">
        <v>23</v>
      </c>
    </row>
    <row r="23" spans="1:1">
      <c r="A23" t="s">
        <v>216</v>
      </c>
    </row>
    <row r="24" spans="1:1">
      <c r="A24" t="s">
        <v>217</v>
      </c>
    </row>
    <row r="25" spans="1:1">
      <c r="A25" s="5" t="s">
        <v>218</v>
      </c>
    </row>
  </sheetData>
  <autoFilter ref="A1:I17">
    <filterColumn colId="3">
      <filters>
        <filter val="235.00"/>
        <filter val="318.00"/>
        <filter val="320.00"/>
        <filter val="327.00"/>
        <filter val="333.00"/>
        <filter val="468.00"/>
        <filter val="497.00"/>
        <filter val="622.00"/>
        <filter val="636.00"/>
        <filter val="638.00"/>
        <filter val="677.00"/>
        <filter val="981.00"/>
        <filter val="2,275.00"/>
        <filter val="1,658.00"/>
        <filter val="1,948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219</v>
      </c>
      <c r="B1" s="2" t="s">
        <v>220</v>
      </c>
      <c r="C1" s="2" t="s">
        <v>221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222</v>
      </c>
      <c r="I1" s="2" t="s">
        <v>223</v>
      </c>
      <c r="J1" s="2" t="s">
        <v>224</v>
      </c>
      <c r="K1" s="2" t="s">
        <v>225</v>
      </c>
      <c r="L1" s="2" t="s">
        <v>226</v>
      </c>
      <c r="M1" s="2" t="s">
        <v>227</v>
      </c>
      <c r="N1" s="2" t="s">
        <v>228</v>
      </c>
      <c r="O1" s="2" t="s">
        <v>229</v>
      </c>
      <c r="P1" s="2" t="s">
        <v>230</v>
      </c>
      <c r="Q1" s="2" t="s">
        <v>231</v>
      </c>
      <c r="R1" s="2" t="s">
        <v>232</v>
      </c>
      <c r="S1" s="2" t="s">
        <v>233</v>
      </c>
      <c r="T1" s="2" t="s">
        <v>234</v>
      </c>
    </row>
    <row r="2" s="1" customFormat="1" spans="1:20">
      <c r="A2" s="1" t="s">
        <v>235</v>
      </c>
      <c r="B2" s="1" t="s">
        <v>236</v>
      </c>
      <c r="C2" s="1" t="s">
        <v>237</v>
      </c>
      <c r="D2" s="1" t="s">
        <v>143</v>
      </c>
      <c r="E2" s="1" t="s">
        <v>238</v>
      </c>
      <c r="F2" s="1" t="s">
        <v>146</v>
      </c>
      <c r="G2" s="1" t="s">
        <v>168</v>
      </c>
      <c r="H2" s="1" t="s">
        <v>239</v>
      </c>
      <c r="I2" s="1" t="s">
        <v>240</v>
      </c>
      <c r="J2" s="1" t="s">
        <v>241</v>
      </c>
      <c r="K2" s="1" t="s">
        <v>240</v>
      </c>
      <c r="L2" s="1" t="s">
        <v>240</v>
      </c>
      <c r="M2" s="1" t="s">
        <v>242</v>
      </c>
      <c r="N2" s="1" t="s">
        <v>242</v>
      </c>
      <c r="O2" s="1" t="s">
        <v>240</v>
      </c>
      <c r="P2" s="1" t="s">
        <v>243</v>
      </c>
      <c r="Q2" s="1" t="s">
        <v>244</v>
      </c>
      <c r="R2" s="1" t="s">
        <v>73</v>
      </c>
      <c r="S2" s="1" t="s">
        <v>245</v>
      </c>
      <c r="T2" s="1" t="s">
        <v>246</v>
      </c>
    </row>
    <row r="3" s="1" customFormat="1" spans="1:20">
      <c r="A3" s="1" t="s">
        <v>140</v>
      </c>
      <c r="B3" s="1" t="s">
        <v>145</v>
      </c>
      <c r="C3" s="1" t="s">
        <v>141</v>
      </c>
      <c r="D3" s="1" t="s">
        <v>143</v>
      </c>
      <c r="E3" s="1" t="s">
        <v>247</v>
      </c>
      <c r="F3" s="1" t="s">
        <v>98</v>
      </c>
      <c r="G3" s="1" t="s">
        <v>146</v>
      </c>
      <c r="H3" s="1" t="s">
        <v>239</v>
      </c>
      <c r="I3" s="1" t="s">
        <v>248</v>
      </c>
      <c r="J3" s="1" t="s">
        <v>241</v>
      </c>
      <c r="K3" s="1" t="s">
        <v>248</v>
      </c>
      <c r="L3" s="1" t="s">
        <v>248</v>
      </c>
      <c r="M3" s="1" t="s">
        <v>242</v>
      </c>
      <c r="N3" s="1" t="s">
        <v>242</v>
      </c>
      <c r="O3" s="1" t="s">
        <v>240</v>
      </c>
      <c r="P3" s="1" t="s">
        <v>243</v>
      </c>
      <c r="Q3" s="1" t="s">
        <v>249</v>
      </c>
      <c r="R3" s="1" t="s">
        <v>73</v>
      </c>
      <c r="S3" s="1" t="s">
        <v>245</v>
      </c>
      <c r="T3" s="1" t="s">
        <v>246</v>
      </c>
    </row>
    <row r="4" s="1" customFormat="1" spans="1:20">
      <c r="A4" s="1" t="s">
        <v>172</v>
      </c>
      <c r="B4" s="1" t="s">
        <v>175</v>
      </c>
      <c r="C4" s="1" t="s">
        <v>173</v>
      </c>
      <c r="D4" s="1" t="s">
        <v>250</v>
      </c>
      <c r="E4" s="1" t="s">
        <v>251</v>
      </c>
      <c r="F4" s="1" t="s">
        <v>176</v>
      </c>
      <c r="G4" s="1" t="s">
        <v>177</v>
      </c>
      <c r="H4" s="1" t="s">
        <v>239</v>
      </c>
      <c r="I4" s="1" t="s">
        <v>252</v>
      </c>
      <c r="J4" s="1" t="s">
        <v>241</v>
      </c>
      <c r="K4" s="1" t="s">
        <v>252</v>
      </c>
      <c r="L4" s="1" t="s">
        <v>252</v>
      </c>
      <c r="M4" s="1" t="s">
        <v>242</v>
      </c>
      <c r="N4" s="1" t="s">
        <v>242</v>
      </c>
      <c r="O4" s="1" t="s">
        <v>240</v>
      </c>
      <c r="P4" s="1" t="s">
        <v>243</v>
      </c>
      <c r="Q4" s="1" t="s">
        <v>253</v>
      </c>
      <c r="R4" s="1" t="s">
        <v>73</v>
      </c>
      <c r="S4" s="1" t="s">
        <v>245</v>
      </c>
      <c r="T4" s="1" t="s">
        <v>246</v>
      </c>
    </row>
    <row r="5" s="1" customFormat="1" spans="1:20">
      <c r="A5" s="1" t="s">
        <v>181</v>
      </c>
      <c r="B5" s="1" t="s">
        <v>176</v>
      </c>
      <c r="C5" s="1" t="s">
        <v>182</v>
      </c>
      <c r="D5" s="1" t="s">
        <v>250</v>
      </c>
      <c r="E5" s="1" t="s">
        <v>254</v>
      </c>
      <c r="F5" s="1" t="s">
        <v>79</v>
      </c>
      <c r="G5" s="1" t="s">
        <v>177</v>
      </c>
      <c r="H5" s="1" t="s">
        <v>239</v>
      </c>
      <c r="I5" s="1" t="s">
        <v>255</v>
      </c>
      <c r="J5" s="1" t="s">
        <v>241</v>
      </c>
      <c r="K5" s="1" t="s">
        <v>255</v>
      </c>
      <c r="L5" s="1" t="s">
        <v>255</v>
      </c>
      <c r="M5" s="1" t="s">
        <v>242</v>
      </c>
      <c r="N5" s="1" t="s">
        <v>242</v>
      </c>
      <c r="O5" s="1" t="s">
        <v>240</v>
      </c>
      <c r="P5" s="1" t="s">
        <v>243</v>
      </c>
      <c r="Q5" s="1" t="s">
        <v>256</v>
      </c>
      <c r="R5" s="1" t="s">
        <v>73</v>
      </c>
      <c r="S5" s="1" t="s">
        <v>245</v>
      </c>
      <c r="T5" s="1" t="s">
        <v>246</v>
      </c>
    </row>
    <row r="6" s="1" customFormat="1" spans="1:20">
      <c r="A6" s="1" t="s">
        <v>70</v>
      </c>
      <c r="B6" s="1" t="s">
        <v>79</v>
      </c>
      <c r="C6" s="1" t="s">
        <v>71</v>
      </c>
      <c r="D6" s="1" t="s">
        <v>76</v>
      </c>
      <c r="E6" s="1" t="s">
        <v>257</v>
      </c>
      <c r="F6" s="1" t="s">
        <v>79</v>
      </c>
      <c r="G6" s="1" t="s">
        <v>80</v>
      </c>
      <c r="H6" s="1" t="s">
        <v>239</v>
      </c>
      <c r="I6" s="1" t="s">
        <v>258</v>
      </c>
      <c r="J6" s="1" t="s">
        <v>241</v>
      </c>
      <c r="K6" s="1" t="s">
        <v>258</v>
      </c>
      <c r="L6" s="1" t="s">
        <v>258</v>
      </c>
      <c r="M6" s="1" t="s">
        <v>242</v>
      </c>
      <c r="N6" s="1" t="s">
        <v>242</v>
      </c>
      <c r="O6" s="1" t="s">
        <v>240</v>
      </c>
      <c r="P6" s="1" t="s">
        <v>243</v>
      </c>
      <c r="Q6" s="1" t="s">
        <v>259</v>
      </c>
      <c r="R6" s="1" t="s">
        <v>73</v>
      </c>
      <c r="S6" s="1" t="s">
        <v>245</v>
      </c>
      <c r="T6" s="1" t="s">
        <v>246</v>
      </c>
    </row>
    <row r="7" s="1" customFormat="1" spans="1:20">
      <c r="A7" s="1" t="s">
        <v>86</v>
      </c>
      <c r="B7" s="1" t="s">
        <v>79</v>
      </c>
      <c r="C7" s="1" t="s">
        <v>87</v>
      </c>
      <c r="D7" s="1" t="s">
        <v>260</v>
      </c>
      <c r="E7" s="1" t="s">
        <v>261</v>
      </c>
      <c r="F7" s="1" t="s">
        <v>79</v>
      </c>
      <c r="G7" s="1" t="s">
        <v>80</v>
      </c>
      <c r="H7" s="1" t="s">
        <v>239</v>
      </c>
      <c r="I7" s="1" t="s">
        <v>262</v>
      </c>
      <c r="J7" s="1" t="s">
        <v>241</v>
      </c>
      <c r="K7" s="1" t="s">
        <v>262</v>
      </c>
      <c r="L7" s="1" t="s">
        <v>262</v>
      </c>
      <c r="M7" s="1" t="s">
        <v>242</v>
      </c>
      <c r="N7" s="1" t="s">
        <v>242</v>
      </c>
      <c r="O7" s="1" t="s">
        <v>240</v>
      </c>
      <c r="P7" s="1" t="s">
        <v>243</v>
      </c>
      <c r="Q7" s="1" t="s">
        <v>263</v>
      </c>
      <c r="R7" s="1" t="s">
        <v>73</v>
      </c>
      <c r="S7" s="1" t="s">
        <v>245</v>
      </c>
      <c r="T7" s="1" t="s">
        <v>246</v>
      </c>
    </row>
    <row r="8" s="1" customFormat="1" spans="1:20">
      <c r="A8" s="1" t="s">
        <v>151</v>
      </c>
      <c r="B8" s="1" t="s">
        <v>80</v>
      </c>
      <c r="C8" s="1" t="s">
        <v>152</v>
      </c>
      <c r="D8" s="1" t="s">
        <v>250</v>
      </c>
      <c r="E8" s="1" t="s">
        <v>264</v>
      </c>
      <c r="F8" s="1" t="s">
        <v>80</v>
      </c>
      <c r="G8" s="1" t="s">
        <v>146</v>
      </c>
      <c r="H8" s="1" t="s">
        <v>239</v>
      </c>
      <c r="I8" s="1" t="s">
        <v>265</v>
      </c>
      <c r="J8" s="1" t="s">
        <v>241</v>
      </c>
      <c r="K8" s="1" t="s">
        <v>265</v>
      </c>
      <c r="L8" s="1" t="s">
        <v>265</v>
      </c>
      <c r="M8" s="1" t="s">
        <v>242</v>
      </c>
      <c r="N8" s="1" t="s">
        <v>242</v>
      </c>
      <c r="O8" s="1" t="s">
        <v>240</v>
      </c>
      <c r="P8" s="1" t="s">
        <v>243</v>
      </c>
      <c r="Q8" s="1" t="s">
        <v>266</v>
      </c>
      <c r="R8" s="1" t="s">
        <v>73</v>
      </c>
      <c r="S8" s="1" t="s">
        <v>245</v>
      </c>
      <c r="T8" s="1" t="s">
        <v>246</v>
      </c>
    </row>
    <row r="9" s="1" customFormat="1" spans="1:20">
      <c r="A9" s="1" t="s">
        <v>120</v>
      </c>
      <c r="B9" s="1" t="s">
        <v>80</v>
      </c>
      <c r="C9" s="1" t="s">
        <v>121</v>
      </c>
      <c r="D9" s="1" t="s">
        <v>123</v>
      </c>
      <c r="E9" s="1" t="s">
        <v>267</v>
      </c>
      <c r="F9" s="1" t="s">
        <v>80</v>
      </c>
      <c r="G9" s="1" t="s">
        <v>125</v>
      </c>
      <c r="H9" s="1" t="s">
        <v>239</v>
      </c>
      <c r="I9" s="1" t="s">
        <v>268</v>
      </c>
      <c r="J9" s="1" t="s">
        <v>241</v>
      </c>
      <c r="K9" s="1" t="s">
        <v>268</v>
      </c>
      <c r="L9" s="1" t="s">
        <v>268</v>
      </c>
      <c r="M9" s="1" t="s">
        <v>242</v>
      </c>
      <c r="N9" s="1" t="s">
        <v>242</v>
      </c>
      <c r="O9" s="1" t="s">
        <v>240</v>
      </c>
      <c r="P9" s="1" t="s">
        <v>243</v>
      </c>
      <c r="Q9" s="1" t="s">
        <v>269</v>
      </c>
      <c r="R9" s="1" t="s">
        <v>73</v>
      </c>
      <c r="S9" s="1" t="s">
        <v>245</v>
      </c>
      <c r="T9" s="1" t="s">
        <v>246</v>
      </c>
    </row>
    <row r="10" s="1" customFormat="1" spans="1:20">
      <c r="A10" s="1" t="s">
        <v>111</v>
      </c>
      <c r="B10" s="1" t="s">
        <v>80</v>
      </c>
      <c r="C10" s="1" t="s">
        <v>112</v>
      </c>
      <c r="D10" s="1" t="s">
        <v>250</v>
      </c>
      <c r="E10" s="1" t="s">
        <v>270</v>
      </c>
      <c r="F10" s="1" t="s">
        <v>80</v>
      </c>
      <c r="G10" s="1" t="s">
        <v>98</v>
      </c>
      <c r="H10" s="1" t="s">
        <v>239</v>
      </c>
      <c r="I10" s="1" t="s">
        <v>271</v>
      </c>
      <c r="J10" s="1" t="s">
        <v>241</v>
      </c>
      <c r="K10" s="1" t="s">
        <v>271</v>
      </c>
      <c r="L10" s="1" t="s">
        <v>271</v>
      </c>
      <c r="M10" s="1" t="s">
        <v>242</v>
      </c>
      <c r="N10" s="1" t="s">
        <v>242</v>
      </c>
      <c r="O10" s="1" t="s">
        <v>240</v>
      </c>
      <c r="P10" s="1" t="s">
        <v>243</v>
      </c>
      <c r="Q10" s="1" t="s">
        <v>272</v>
      </c>
      <c r="R10" s="1" t="s">
        <v>73</v>
      </c>
      <c r="S10" s="1" t="s">
        <v>245</v>
      </c>
      <c r="T10" s="1" t="s">
        <v>246</v>
      </c>
    </row>
    <row r="11" s="1" customFormat="1" spans="1:20">
      <c r="A11" s="1" t="s">
        <v>102</v>
      </c>
      <c r="B11" s="1" t="s">
        <v>80</v>
      </c>
      <c r="C11" s="1" t="s">
        <v>103</v>
      </c>
      <c r="D11" s="1" t="s">
        <v>273</v>
      </c>
      <c r="E11" s="1" t="s">
        <v>274</v>
      </c>
      <c r="F11" s="1" t="s">
        <v>80</v>
      </c>
      <c r="G11" s="1" t="s">
        <v>98</v>
      </c>
      <c r="H11" s="1" t="s">
        <v>239</v>
      </c>
      <c r="I11" s="1" t="s">
        <v>275</v>
      </c>
      <c r="J11" s="1" t="s">
        <v>241</v>
      </c>
      <c r="K11" s="1" t="s">
        <v>275</v>
      </c>
      <c r="L11" s="1" t="s">
        <v>275</v>
      </c>
      <c r="M11" s="1" t="s">
        <v>242</v>
      </c>
      <c r="N11" s="1" t="s">
        <v>242</v>
      </c>
      <c r="O11" s="1" t="s">
        <v>240</v>
      </c>
      <c r="P11" s="1" t="s">
        <v>243</v>
      </c>
      <c r="Q11" s="1" t="s">
        <v>276</v>
      </c>
      <c r="R11" s="1" t="s">
        <v>73</v>
      </c>
      <c r="S11" s="1" t="s">
        <v>245</v>
      </c>
      <c r="T11" s="1" t="s">
        <v>277</v>
      </c>
    </row>
    <row r="12" s="1" customFormat="1" spans="1:20">
      <c r="A12" s="1" t="s">
        <v>95</v>
      </c>
      <c r="B12" s="1" t="s">
        <v>80</v>
      </c>
      <c r="C12" s="1" t="s">
        <v>96</v>
      </c>
      <c r="D12" s="1" t="s">
        <v>76</v>
      </c>
      <c r="E12" s="1" t="s">
        <v>278</v>
      </c>
      <c r="F12" s="1" t="s">
        <v>80</v>
      </c>
      <c r="G12" s="1" t="s">
        <v>98</v>
      </c>
      <c r="H12" s="1" t="s">
        <v>239</v>
      </c>
      <c r="I12" s="1" t="s">
        <v>279</v>
      </c>
      <c r="J12" s="1" t="s">
        <v>241</v>
      </c>
      <c r="K12" s="1" t="s">
        <v>279</v>
      </c>
      <c r="L12" s="1" t="s">
        <v>279</v>
      </c>
      <c r="M12" s="1" t="s">
        <v>242</v>
      </c>
      <c r="N12" s="1" t="s">
        <v>242</v>
      </c>
      <c r="O12" s="1" t="s">
        <v>240</v>
      </c>
      <c r="P12" s="1" t="s">
        <v>243</v>
      </c>
      <c r="Q12" s="1" t="s">
        <v>280</v>
      </c>
      <c r="R12" s="1" t="s">
        <v>73</v>
      </c>
      <c r="S12" s="1" t="s">
        <v>245</v>
      </c>
      <c r="T12" s="1" t="s">
        <v>246</v>
      </c>
    </row>
    <row r="13" s="1" customFormat="1" spans="1:20">
      <c r="A13" s="1" t="s">
        <v>157</v>
      </c>
      <c r="B13" s="1" t="s">
        <v>98</v>
      </c>
      <c r="C13" s="1" t="s">
        <v>158</v>
      </c>
      <c r="D13" s="1" t="s">
        <v>160</v>
      </c>
      <c r="E13" s="1" t="s">
        <v>281</v>
      </c>
      <c r="F13" s="1" t="s">
        <v>125</v>
      </c>
      <c r="G13" s="1" t="s">
        <v>146</v>
      </c>
      <c r="H13" s="1" t="s">
        <v>239</v>
      </c>
      <c r="I13" s="1" t="s">
        <v>282</v>
      </c>
      <c r="J13" s="1" t="s">
        <v>241</v>
      </c>
      <c r="K13" s="1" t="s">
        <v>282</v>
      </c>
      <c r="L13" s="1" t="s">
        <v>282</v>
      </c>
      <c r="M13" s="1" t="s">
        <v>242</v>
      </c>
      <c r="N13" s="1" t="s">
        <v>242</v>
      </c>
      <c r="O13" s="1" t="s">
        <v>240</v>
      </c>
      <c r="P13" s="1" t="s">
        <v>243</v>
      </c>
      <c r="Q13" s="1" t="s">
        <v>283</v>
      </c>
      <c r="R13" s="1" t="s">
        <v>73</v>
      </c>
      <c r="S13" s="1" t="s">
        <v>245</v>
      </c>
      <c r="T13" s="1" t="s">
        <v>246</v>
      </c>
    </row>
    <row r="14" s="1" customFormat="1" spans="1:20">
      <c r="A14" s="1" t="s">
        <v>166</v>
      </c>
      <c r="B14" s="1" t="s">
        <v>125</v>
      </c>
      <c r="C14" s="1" t="s">
        <v>167</v>
      </c>
      <c r="D14" s="1" t="s">
        <v>76</v>
      </c>
      <c r="E14" s="1" t="s">
        <v>257</v>
      </c>
      <c r="F14" s="1" t="s">
        <v>125</v>
      </c>
      <c r="G14" s="1" t="s">
        <v>168</v>
      </c>
      <c r="H14" s="1" t="s">
        <v>239</v>
      </c>
      <c r="I14" s="1" t="s">
        <v>284</v>
      </c>
      <c r="J14" s="1" t="s">
        <v>241</v>
      </c>
      <c r="K14" s="1" t="s">
        <v>284</v>
      </c>
      <c r="L14" s="1" t="s">
        <v>284</v>
      </c>
      <c r="M14" s="1" t="s">
        <v>242</v>
      </c>
      <c r="N14" s="1" t="s">
        <v>242</v>
      </c>
      <c r="O14" s="1" t="s">
        <v>240</v>
      </c>
      <c r="P14" s="1" t="s">
        <v>243</v>
      </c>
      <c r="Q14" s="1" t="s">
        <v>285</v>
      </c>
      <c r="R14" s="1" t="s">
        <v>73</v>
      </c>
      <c r="S14" s="1" t="s">
        <v>245</v>
      </c>
      <c r="T14" s="1" t="s">
        <v>246</v>
      </c>
    </row>
    <row r="15" s="1" customFormat="1" spans="1:20">
      <c r="A15" s="1" t="s">
        <v>187</v>
      </c>
      <c r="B15" s="1" t="s">
        <v>146</v>
      </c>
      <c r="C15" s="1" t="s">
        <v>188</v>
      </c>
      <c r="D15" s="1" t="s">
        <v>250</v>
      </c>
      <c r="E15" s="1" t="s">
        <v>286</v>
      </c>
      <c r="F15" s="1" t="s">
        <v>146</v>
      </c>
      <c r="G15" s="1" t="s">
        <v>177</v>
      </c>
      <c r="H15" s="1" t="s">
        <v>239</v>
      </c>
      <c r="I15" s="1" t="s">
        <v>287</v>
      </c>
      <c r="J15" s="1" t="s">
        <v>241</v>
      </c>
      <c r="K15" s="1" t="s">
        <v>287</v>
      </c>
      <c r="L15" s="1" t="s">
        <v>287</v>
      </c>
      <c r="M15" s="1" t="s">
        <v>242</v>
      </c>
      <c r="N15" s="1" t="s">
        <v>242</v>
      </c>
      <c r="O15" s="1" t="s">
        <v>240</v>
      </c>
      <c r="P15" s="1" t="s">
        <v>243</v>
      </c>
      <c r="Q15" s="1" t="s">
        <v>288</v>
      </c>
      <c r="R15" s="1" t="s">
        <v>73</v>
      </c>
      <c r="S15" s="1" t="s">
        <v>245</v>
      </c>
      <c r="T15" s="1" t="s">
        <v>246</v>
      </c>
    </row>
    <row r="16" s="1" customFormat="1" spans="1:20">
      <c r="A16" s="1" t="s">
        <v>198</v>
      </c>
      <c r="B16" s="1" t="s">
        <v>177</v>
      </c>
      <c r="C16" s="1" t="s">
        <v>199</v>
      </c>
      <c r="D16" s="1" t="s">
        <v>250</v>
      </c>
      <c r="E16" s="1" t="s">
        <v>289</v>
      </c>
      <c r="F16" s="1" t="s">
        <v>177</v>
      </c>
      <c r="G16" s="1" t="s">
        <v>195</v>
      </c>
      <c r="H16" s="1" t="s">
        <v>239</v>
      </c>
      <c r="I16" s="1" t="s">
        <v>290</v>
      </c>
      <c r="J16" s="1" t="s">
        <v>241</v>
      </c>
      <c r="K16" s="1" t="s">
        <v>290</v>
      </c>
      <c r="L16" s="1" t="s">
        <v>290</v>
      </c>
      <c r="M16" s="1" t="s">
        <v>242</v>
      </c>
      <c r="N16" s="1" t="s">
        <v>242</v>
      </c>
      <c r="O16" s="1" t="s">
        <v>240</v>
      </c>
      <c r="P16" s="1" t="s">
        <v>243</v>
      </c>
      <c r="Q16" s="1" t="s">
        <v>291</v>
      </c>
      <c r="R16" s="1" t="s">
        <v>73</v>
      </c>
      <c r="S16" s="1" t="s">
        <v>245</v>
      </c>
      <c r="T16" s="1" t="s">
        <v>246</v>
      </c>
    </row>
    <row r="17" s="1" customFormat="1" spans="1:20">
      <c r="A17" s="1" t="s">
        <v>192</v>
      </c>
      <c r="B17" s="1" t="s">
        <v>177</v>
      </c>
      <c r="C17" s="1" t="s">
        <v>193</v>
      </c>
      <c r="D17" s="1" t="s">
        <v>250</v>
      </c>
      <c r="E17" s="1" t="s">
        <v>292</v>
      </c>
      <c r="F17" s="1" t="s">
        <v>177</v>
      </c>
      <c r="G17" s="1" t="s">
        <v>195</v>
      </c>
      <c r="H17" s="1" t="s">
        <v>239</v>
      </c>
      <c r="I17" s="1" t="s">
        <v>293</v>
      </c>
      <c r="J17" s="1" t="s">
        <v>241</v>
      </c>
      <c r="K17" s="1" t="s">
        <v>293</v>
      </c>
      <c r="L17" s="1" t="s">
        <v>293</v>
      </c>
      <c r="M17" s="1" t="s">
        <v>242</v>
      </c>
      <c r="N17" s="1" t="s">
        <v>242</v>
      </c>
      <c r="O17" s="1" t="s">
        <v>240</v>
      </c>
      <c r="P17" s="1" t="s">
        <v>243</v>
      </c>
      <c r="Q17" s="1" t="s">
        <v>294</v>
      </c>
      <c r="R17" s="1" t="s">
        <v>73</v>
      </c>
      <c r="S17" s="1" t="s">
        <v>245</v>
      </c>
      <c r="T17" s="1" t="s">
        <v>246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2021-08-03T02:42:26Z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0DBA5DEB1E0C4D6CA2E86D6DDBBF58C0</vt:lpwstr>
  </property>
</Properties>
</file>