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对账!$A$1:$I$17</definedName>
  </definedNames>
  <calcPr calcId="144525"/>
</workbook>
</file>

<file path=xl/sharedStrings.xml><?xml version="1.0" encoding="utf-8"?>
<sst xmlns="http://schemas.openxmlformats.org/spreadsheetml/2006/main" count="983" uniqueCount="305">
  <si>
    <t>去哪儿网酒店预付对账单</t>
  </si>
  <si>
    <t>供应商名称：</t>
  </si>
  <si>
    <t>趣悠游</t>
  </si>
  <si>
    <t>结算周期：</t>
  </si>
  <si>
    <t>2021-07-26至2021-08-01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</si>
  <si>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</si>
  <si>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</si>
  <si>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</si>
  <si>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</si>
  <si>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</si>
  <si>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</si>
  <si>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</si>
  <si>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</si>
  <si>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</si>
  <si>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</si>
  <si>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</si>
  <si>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</si>
  <si>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</si>
  <si>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</si>
  <si>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</si>
  <si>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¥15,790.00</t>
  </si>
  <si>
    <t>¥416.00</t>
  </si>
  <si>
    <t>¥1,282.00</t>
  </si>
  <si>
    <t>-¥847.00</t>
  </si>
  <si>
    <t>¥13,245.00</t>
  </si>
  <si>
    <t>分类信息</t>
  </si>
  <si>
    <t>业务类型</t>
  </si>
  <si>
    <t>酒店预付（点击查看明细）</t>
  </si>
  <si>
    <t>¥14,092.00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</si>
  <si>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</si>
  <si>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</si>
  <si>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</si>
  <si>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</si>
  <si>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</si>
  <si>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</si>
  <si>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</si>
  <si>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</si>
  <si>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</si>
  <si>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</si>
  <si>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</si>
  <si>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</si>
  <si>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</si>
  <si>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</si>
  <si>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</si>
  <si>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</si>
  <si>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</si>
  <si>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</si>
  <si>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</si>
  <si>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</si>
  <si>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</si>
  <si>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</si>
  <si>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</si>
  <si>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</si>
  <si>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</si>
  <si>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</si>
  <si>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</si>
  <si>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</si>
  <si>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</si>
  <si>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</si>
  <si>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</si>
  <si>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</si>
  <si>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</si>
  <si>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</si>
  <si>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</si>
  <si>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</si>
  <si>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</si>
  <si>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</si>
  <si>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</si>
  <si>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</si>
  <si>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</si>
  <si>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</si>
  <si>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</si>
  <si>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702702674921</t>
  </si>
  <si>
    <t>2206963</t>
  </si>
  <si>
    <t>酒店预付</t>
  </si>
  <si>
    <t>否</t>
  </si>
  <si>
    <t>普通</t>
  </si>
  <si>
    <t>804839743</t>
  </si>
  <si>
    <t>欣欣酒店</t>
  </si>
  <si>
    <t>1626188</t>
  </si>
  <si>
    <t>LIU/YIYUN|LI/RUI</t>
  </si>
  <si>
    <t>2021-07-23</t>
  </si>
  <si>
    <t>2021-07-24</t>
  </si>
  <si>
    <t>2021-07-26</t>
  </si>
  <si>
    <t>¥812.00</t>
  </si>
  <si>
    <t>¥66.00</t>
  </si>
  <si>
    <t>¥746.00</t>
  </si>
  <si>
    <t>Junior Suite</t>
  </si>
  <si>
    <t>WEBSITE</t>
  </si>
  <si>
    <t>702703121555</t>
  </si>
  <si>
    <t>2207681</t>
  </si>
  <si>
    <t>197287832</t>
  </si>
  <si>
    <t>曼谷 W 酒店</t>
  </si>
  <si>
    <t>LI/LI</t>
  </si>
  <si>
    <t>2021-07-25</t>
  </si>
  <si>
    <t>¥516.00</t>
  </si>
  <si>
    <t>¥50.00</t>
  </si>
  <si>
    <t>¥466.00</t>
  </si>
  <si>
    <t>Wonderful King Room</t>
  </si>
  <si>
    <t>702705595679</t>
  </si>
  <si>
    <t>2208862</t>
  </si>
  <si>
    <t>221835671</t>
  </si>
  <si>
    <t>粤海华美湾际酒店</t>
  </si>
  <si>
    <t>LI/ZHIBANG</t>
  </si>
  <si>
    <t>2021-07-27</t>
  </si>
  <si>
    <t>¥270.00</t>
  </si>
  <si>
    <t>¥21.00</t>
  </si>
  <si>
    <t>¥249.00</t>
  </si>
  <si>
    <t>Wharney Deluxe Double Room</t>
  </si>
  <si>
    <t>702705314620</t>
  </si>
  <si>
    <t>2209228</t>
  </si>
  <si>
    <t>CHEN/JIACHENG</t>
  </si>
  <si>
    <t>¥254.00</t>
  </si>
  <si>
    <t>¥19.00</t>
  </si>
  <si>
    <t>¥235.00</t>
  </si>
  <si>
    <t>702705305600</t>
  </si>
  <si>
    <t>2209406</t>
  </si>
  <si>
    <t>197324264</t>
  </si>
  <si>
    <t>曼谷维伊 - 美憬阁酒店</t>
  </si>
  <si>
    <t>ZHOU/YONGMING</t>
  </si>
  <si>
    <t>¥530.00</t>
  </si>
  <si>
    <t>¥51.00</t>
  </si>
  <si>
    <t>¥479.00</t>
  </si>
  <si>
    <t>deluxe king bed suite</t>
  </si>
  <si>
    <t>702704766272</t>
  </si>
  <si>
    <t>2209137</t>
  </si>
  <si>
    <t>197284949</t>
  </si>
  <si>
    <t>威斯丁阿布扎比高尔夫水疗度假村酒店</t>
  </si>
  <si>
    <t>XU/KE</t>
  </si>
  <si>
    <t>¥712.00</t>
  </si>
  <si>
    <t>¥646.00</t>
  </si>
  <si>
    <t>golf view king room with balcony</t>
  </si>
  <si>
    <t>702694770687</t>
  </si>
  <si>
    <t>2197427</t>
  </si>
  <si>
    <t>221860961</t>
  </si>
  <si>
    <t>新加坡馨乐庭启汇城公寓酒店</t>
  </si>
  <si>
    <t>YU/TING|ZHANG/LI</t>
  </si>
  <si>
    <t>2021-07-15</t>
  </si>
  <si>
    <t>2021-07-22</t>
  </si>
  <si>
    <t>2021-07-28</t>
  </si>
  <si>
    <t>¥5,622.00</t>
  </si>
  <si>
    <t>¥426.00</t>
  </si>
  <si>
    <t>¥5,196.00</t>
  </si>
  <si>
    <t>Deluxe One Bedroom Loft</t>
  </si>
  <si>
    <t>702706517579</t>
  </si>
  <si>
    <t>2210195</t>
  </si>
  <si>
    <t>221838068</t>
  </si>
  <si>
    <t>澳门凯旋门酒店</t>
  </si>
  <si>
    <t>YE/WEIXIONG</t>
  </si>
  <si>
    <t>¥692.00</t>
  </si>
  <si>
    <t>¥75.00</t>
  </si>
  <si>
    <t>¥617.00</t>
  </si>
  <si>
    <t>premier twin room</t>
  </si>
  <si>
    <t>702705081804</t>
  </si>
  <si>
    <t>2209445</t>
  </si>
  <si>
    <t>¥230.00</t>
  </si>
  <si>
    <t>702702982286</t>
  </si>
  <si>
    <t>2206069</t>
  </si>
  <si>
    <t>197291759</t>
  </si>
  <si>
    <t>希尔顿纽约肯尼迪机场酒店</t>
  </si>
  <si>
    <t>HU/YING|LI/XIANQI</t>
  </si>
  <si>
    <t>¥2,340.00</t>
  </si>
  <si>
    <t>¥177.00</t>
  </si>
  <si>
    <t>¥2,163.00</t>
  </si>
  <si>
    <t>double room king bed</t>
  </si>
  <si>
    <t>702704876773</t>
  </si>
  <si>
    <t>2208005</t>
  </si>
  <si>
    <t>820879693</t>
  </si>
  <si>
    <t>济州岛胡安酒店</t>
  </si>
  <si>
    <t>LYU/JING</t>
  </si>
  <si>
    <t>2021-07-29</t>
  </si>
  <si>
    <t>2021-07-30</t>
  </si>
  <si>
    <t>¥326.00</t>
  </si>
  <si>
    <t>¥25.00</t>
  </si>
  <si>
    <t>¥301.00</t>
  </si>
  <si>
    <t>standard double room</t>
  </si>
  <si>
    <t>702707065912</t>
  </si>
  <si>
    <t>2210853</t>
  </si>
  <si>
    <t>243276550</t>
  </si>
  <si>
    <t>澳门富豪酒店</t>
  </si>
  <si>
    <t>WANG/QI</t>
  </si>
  <si>
    <t>¥42.00</t>
  </si>
  <si>
    <t>¥374.00</t>
  </si>
  <si>
    <t>Classic Deluxe Room</t>
  </si>
  <si>
    <t>702707608891</t>
  </si>
  <si>
    <t>2210951</t>
  </si>
  <si>
    <t>197293688</t>
  </si>
  <si>
    <t>迪拜 JW 万豪侯爵酒店</t>
  </si>
  <si>
    <t>ZHANG/JIE|CHEN/WEI</t>
  </si>
  <si>
    <t>¥2,320.00</t>
  </si>
  <si>
    <t>¥216.00</t>
  </si>
  <si>
    <t>¥2,104.00</t>
  </si>
  <si>
    <t>deluxe king room</t>
  </si>
  <si>
    <t>702710992771</t>
  </si>
  <si>
    <t>2214339</t>
  </si>
  <si>
    <t>199391000</t>
  </si>
  <si>
    <t>东横INN釜山海云台2号店</t>
  </si>
  <si>
    <t>LEE/JEONGWOON</t>
  </si>
  <si>
    <t>2021-07-31</t>
  </si>
  <si>
    <t>2021-08-01</t>
  </si>
  <si>
    <t>2021-08-02</t>
  </si>
  <si>
    <t>2021-07-31 18:07:55</t>
  </si>
  <si>
    <t>economy double bed room (non smoking)</t>
  </si>
  <si>
    <t>702708410087</t>
  </si>
  <si>
    <t>2212378</t>
  </si>
  <si>
    <t>240121325</t>
  </si>
  <si>
    <t>菲利波酒店</t>
  </si>
  <si>
    <t>CHEN/SHILIN|ZHENCHEN/TANG</t>
  </si>
  <si>
    <t>¥315.00</t>
  </si>
  <si>
    <t>¥29.00</t>
  </si>
  <si>
    <t>¥286.00</t>
  </si>
  <si>
    <t>Double Room</t>
  </si>
  <si>
    <t>合计</t>
  </si>
  <si>
    <t/>
  </si>
  <si>
    <t>¥15,374.00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</si>
  <si>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</si>
  <si>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</si>
  <si>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</si>
  <si>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</si>
  <si>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</si>
  <si>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</si>
  <si>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</si>
  <si>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chase_deduct_G4BB210727160101255</t>
  </si>
  <si>
    <t>702702457694</t>
  </si>
  <si>
    <t>1615646</t>
  </si>
  <si>
    <t>赔付-房费追回</t>
  </si>
  <si>
    <t>--</t>
  </si>
  <si>
    <t>生成追赔task#追赔系统-预付扣款直连#</t>
  </si>
  <si>
    <t>NPH20210723223159732571</t>
  </si>
  <si>
    <t>返现日期</t>
  </si>
  <si>
    <t>，</t>
  </si>
  <si>
    <r>
      <t>本期扣款</t>
    </r>
    <r>
      <rPr>
        <sz val="10"/>
        <rFont val="Arial"/>
        <charset val="134"/>
      </rPr>
      <t>847</t>
    </r>
    <r>
      <rPr>
        <sz val="10"/>
        <rFont val="宋体"/>
        <charset val="134"/>
      </rPr>
      <t>元</t>
    </r>
  </si>
  <si>
    <t>A210803113336481</t>
  </si>
  <si>
    <t>A210803113403481</t>
  </si>
  <si>
    <r>
      <t>总计：</t>
    </r>
    <r>
      <rPr>
        <sz val="10"/>
        <rFont val="Arial"/>
        <charset val="134"/>
      </rPr>
      <t>13245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</si>
  <si>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</si>
  <si>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</si>
  <si>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</si>
  <si>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</si>
  <si>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</si>
  <si>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</si>
  <si>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</si>
  <si>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</si>
  <si>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</si>
  <si>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</si>
  <si>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</si>
  <si>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</si>
  <si>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</si>
  <si>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</si>
  <si>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</si>
  <si>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</si>
  <si>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新加坡启汇城馨乐庭公寓</t>
  </si>
  <si>
    <t>YU TING,ZHANG LI</t>
  </si>
  <si>
    <t>退房日周结</t>
  </si>
  <si>
    <t>5196.00</t>
  </si>
  <si>
    <t>RMB</t>
  </si>
  <si>
    <t>0</t>
  </si>
  <si>
    <t>0.00</t>
  </si>
  <si>
    <t>趣悠游国际直连</t>
  </si>
  <si>
    <t>2021-07-15 10:11:33</t>
  </si>
  <si>
    <t>广州汇登信息科技有限公司</t>
  </si>
  <si>
    <t>直连</t>
  </si>
  <si>
    <t>纽约/肯尼迪机场希尔顿酒店</t>
  </si>
  <si>
    <t>HU YING,LI XIANQI</t>
  </si>
  <si>
    <t>2163.00</t>
  </si>
  <si>
    <t>2021-07-23 10:53:18</t>
  </si>
  <si>
    <t>LIU YIYUN,LI RUI</t>
  </si>
  <si>
    <t>746.00</t>
  </si>
  <si>
    <t>2021-07-23 23:58:27</t>
  </si>
  <si>
    <t>曼谷W酒店</t>
  </si>
  <si>
    <t>LI LI</t>
  </si>
  <si>
    <t>466.00</t>
  </si>
  <si>
    <t>2021-07-24 19:32:28</t>
  </si>
  <si>
    <t>直采</t>
  </si>
  <si>
    <t>胡安酒店</t>
  </si>
  <si>
    <t>LYU JING</t>
  </si>
  <si>
    <t>301.00</t>
  </si>
  <si>
    <t>2021-07-25 01:21:25</t>
  </si>
  <si>
    <t>LI ZHIBANG</t>
  </si>
  <si>
    <t>249.00</t>
  </si>
  <si>
    <t>2021-07-26 07:35:42</t>
  </si>
  <si>
    <t>威斯汀阿布扎比高尔夫水疗度假村酒店</t>
  </si>
  <si>
    <t>XU KE</t>
  </si>
  <si>
    <t>646.00</t>
  </si>
  <si>
    <t>2021-07-26 14:32:22</t>
  </si>
  <si>
    <t>CHEN JIACHENG</t>
  </si>
  <si>
    <t>235.00</t>
  </si>
  <si>
    <t>2021-07-26 16:52:07</t>
  </si>
  <si>
    <t>ZHOU YONGMING</t>
  </si>
  <si>
    <t>479.00</t>
  </si>
  <si>
    <t>2021-07-26 20:39:14</t>
  </si>
  <si>
    <t>230.00</t>
  </si>
  <si>
    <t>2021-07-26 21:47:19</t>
  </si>
  <si>
    <t>YE WEIXIONG</t>
  </si>
  <si>
    <t>617.00</t>
  </si>
  <si>
    <t>2021-07-27 20:54:54</t>
  </si>
  <si>
    <t>WANG QI</t>
  </si>
  <si>
    <t>374.00</t>
  </si>
  <si>
    <t>2021-07-28 11:00:57</t>
  </si>
  <si>
    <t>ZHANG JIE,CHEN WEI</t>
  </si>
  <si>
    <t>2104.00</t>
  </si>
  <si>
    <t>2021-07-28 12:05:38</t>
  </si>
  <si>
    <t>CHEN SHILIN,ZHENCHEN TANG</t>
  </si>
  <si>
    <t>286.00</t>
  </si>
  <si>
    <t>2021-07-29 07:24:11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</si>
</sst>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8" borderId="13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4" fillId="19" borderId="17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4" fillId="19" borderId="10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0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15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15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2</v>
      </c>
      <c r="N2" s="7" t="s">
        <v>81</v>
      </c>
      <c r="O2" s="7" t="s">
        <v>82</v>
      </c>
      <c r="P2" s="7" t="s">
        <v>83</v>
      </c>
      <c r="Q2" s="7"/>
      <c r="R2" s="12" t="s">
        <v>84</v>
      </c>
      <c r="S2" s="14" t="s">
        <v>19</v>
      </c>
      <c r="T2" s="7"/>
      <c r="U2" s="12" t="s">
        <v>19</v>
      </c>
      <c r="V2" s="12" t="s">
        <v>84</v>
      </c>
      <c r="W2" s="14" t="s">
        <v>85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 t="s">
        <v>90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91</v>
      </c>
      <c r="H3" s="7" t="s">
        <v>92</v>
      </c>
      <c r="I3" s="7" t="s">
        <v>79</v>
      </c>
      <c r="J3" s="7" t="s">
        <v>2</v>
      </c>
      <c r="K3" s="7" t="s">
        <v>93</v>
      </c>
      <c r="L3" s="7">
        <v>1</v>
      </c>
      <c r="M3" s="7">
        <v>1</v>
      </c>
      <c r="N3" s="7" t="s">
        <v>82</v>
      </c>
      <c r="O3" s="7" t="s">
        <v>94</v>
      </c>
      <c r="P3" s="7" t="s">
        <v>83</v>
      </c>
      <c r="Q3" s="7"/>
      <c r="R3" s="12" t="s">
        <v>95</v>
      </c>
      <c r="S3" s="14" t="s">
        <v>19</v>
      </c>
      <c r="T3" s="7"/>
      <c r="U3" s="12" t="s">
        <v>19</v>
      </c>
      <c r="V3" s="12" t="s">
        <v>95</v>
      </c>
      <c r="W3" s="14" t="s">
        <v>96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99</v>
      </c>
      <c r="B4" s="6" t="s">
        <v>100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101</v>
      </c>
      <c r="H4" s="7" t="s">
        <v>102</v>
      </c>
      <c r="I4" s="7" t="s">
        <v>79</v>
      </c>
      <c r="J4" s="7" t="s">
        <v>2</v>
      </c>
      <c r="K4" s="7" t="s">
        <v>103</v>
      </c>
      <c r="L4" s="7">
        <v>1</v>
      </c>
      <c r="M4" s="7">
        <v>1</v>
      </c>
      <c r="N4" s="7" t="s">
        <v>83</v>
      </c>
      <c r="O4" s="7" t="s">
        <v>83</v>
      </c>
      <c r="P4" s="7" t="s">
        <v>104</v>
      </c>
      <c r="Q4" s="7"/>
      <c r="R4" s="12" t="s">
        <v>105</v>
      </c>
      <c r="S4" s="14" t="s">
        <v>19</v>
      </c>
      <c r="T4" s="7"/>
      <c r="U4" s="12" t="s">
        <v>19</v>
      </c>
      <c r="V4" s="12" t="s">
        <v>105</v>
      </c>
      <c r="W4" s="14" t="s">
        <v>106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109</v>
      </c>
      <c r="B5" s="6" t="s">
        <v>110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101</v>
      </c>
      <c r="H5" s="7" t="s">
        <v>102</v>
      </c>
      <c r="I5" s="7" t="s">
        <v>79</v>
      </c>
      <c r="J5" s="7" t="s">
        <v>2</v>
      </c>
      <c r="K5" s="7" t="s">
        <v>111</v>
      </c>
      <c r="L5" s="7">
        <v>1</v>
      </c>
      <c r="M5" s="7">
        <v>1</v>
      </c>
      <c r="N5" s="7" t="s">
        <v>83</v>
      </c>
      <c r="O5" s="7" t="s">
        <v>83</v>
      </c>
      <c r="P5" s="7" t="s">
        <v>104</v>
      </c>
      <c r="Q5" s="7"/>
      <c r="R5" s="12" t="s">
        <v>112</v>
      </c>
      <c r="S5" s="14" t="s">
        <v>19</v>
      </c>
      <c r="T5" s="7"/>
      <c r="U5" s="12" t="s">
        <v>19</v>
      </c>
      <c r="V5" s="12" t="s">
        <v>112</v>
      </c>
      <c r="W5" s="14" t="s">
        <v>113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114</v>
      </c>
      <c r="AD5" t="s">
        <v>6</v>
      </c>
      <c r="AE5" t="s">
        <v>108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115</v>
      </c>
      <c r="B6" s="6" t="s">
        <v>116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117</v>
      </c>
      <c r="H6" s="7" t="s">
        <v>118</v>
      </c>
      <c r="I6" s="7" t="s">
        <v>79</v>
      </c>
      <c r="J6" s="7" t="s">
        <v>2</v>
      </c>
      <c r="K6" s="7" t="s">
        <v>119</v>
      </c>
      <c r="L6" s="7">
        <v>1</v>
      </c>
      <c r="M6" s="7">
        <v>1</v>
      </c>
      <c r="N6" s="7" t="s">
        <v>83</v>
      </c>
      <c r="O6" s="7" t="s">
        <v>83</v>
      </c>
      <c r="P6" s="7" t="s">
        <v>104</v>
      </c>
      <c r="Q6" s="7"/>
      <c r="R6" s="12" t="s">
        <v>120</v>
      </c>
      <c r="S6" s="14" t="s">
        <v>19</v>
      </c>
      <c r="T6" s="7"/>
      <c r="U6" s="12" t="s">
        <v>19</v>
      </c>
      <c r="V6" s="12" t="s">
        <v>120</v>
      </c>
      <c r="W6" s="14" t="s">
        <v>121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122</v>
      </c>
      <c r="AD6" t="s">
        <v>6</v>
      </c>
      <c r="AE6" t="s">
        <v>123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124</v>
      </c>
      <c r="B7" s="6" t="s">
        <v>125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126</v>
      </c>
      <c r="H7" s="7" t="s">
        <v>127</v>
      </c>
      <c r="I7" s="7" t="s">
        <v>79</v>
      </c>
      <c r="J7" s="7" t="s">
        <v>2</v>
      </c>
      <c r="K7" s="7" t="s">
        <v>128</v>
      </c>
      <c r="L7" s="7">
        <v>1</v>
      </c>
      <c r="M7" s="7">
        <v>1</v>
      </c>
      <c r="N7" s="7" t="s">
        <v>83</v>
      </c>
      <c r="O7" s="7" t="s">
        <v>83</v>
      </c>
      <c r="P7" s="7" t="s">
        <v>104</v>
      </c>
      <c r="Q7" s="7"/>
      <c r="R7" s="12" t="s">
        <v>129</v>
      </c>
      <c r="S7" s="14" t="s">
        <v>19</v>
      </c>
      <c r="T7" s="7"/>
      <c r="U7" s="12" t="s">
        <v>19</v>
      </c>
      <c r="V7" s="12" t="s">
        <v>129</v>
      </c>
      <c r="W7" s="14" t="s">
        <v>85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130</v>
      </c>
      <c r="AD7" t="s">
        <v>6</v>
      </c>
      <c r="AE7" t="s">
        <v>131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132</v>
      </c>
      <c r="B8" s="6" t="s">
        <v>133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134</v>
      </c>
      <c r="H8" s="7" t="s">
        <v>135</v>
      </c>
      <c r="I8" s="7" t="s">
        <v>79</v>
      </c>
      <c r="J8" s="7" t="s">
        <v>2</v>
      </c>
      <c r="K8" s="7" t="s">
        <v>136</v>
      </c>
      <c r="L8" s="7">
        <v>1</v>
      </c>
      <c r="M8" s="7">
        <v>6</v>
      </c>
      <c r="N8" s="7" t="s">
        <v>137</v>
      </c>
      <c r="O8" s="7" t="s">
        <v>138</v>
      </c>
      <c r="P8" s="7" t="s">
        <v>139</v>
      </c>
      <c r="Q8" s="7"/>
      <c r="R8" s="12" t="s">
        <v>140</v>
      </c>
      <c r="S8" s="14" t="s">
        <v>19</v>
      </c>
      <c r="T8" s="7"/>
      <c r="U8" s="12" t="s">
        <v>19</v>
      </c>
      <c r="V8" s="12" t="s">
        <v>140</v>
      </c>
      <c r="W8" s="14" t="s">
        <v>141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142</v>
      </c>
      <c r="AD8" t="s">
        <v>6</v>
      </c>
      <c r="AE8" t="s">
        <v>143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144</v>
      </c>
      <c r="B9" s="6" t="s">
        <v>145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146</v>
      </c>
      <c r="H9" s="7" t="s">
        <v>147</v>
      </c>
      <c r="I9" s="7" t="s">
        <v>79</v>
      </c>
      <c r="J9" s="7" t="s">
        <v>2</v>
      </c>
      <c r="K9" s="7" t="s">
        <v>148</v>
      </c>
      <c r="L9" s="7">
        <v>1</v>
      </c>
      <c r="M9" s="7">
        <v>1</v>
      </c>
      <c r="N9" s="7" t="s">
        <v>104</v>
      </c>
      <c r="O9" s="7" t="s">
        <v>104</v>
      </c>
      <c r="P9" s="7" t="s">
        <v>139</v>
      </c>
      <c r="Q9" s="7"/>
      <c r="R9" s="12" t="s">
        <v>149</v>
      </c>
      <c r="S9" s="14" t="s">
        <v>19</v>
      </c>
      <c r="T9" s="7"/>
      <c r="U9" s="12" t="s">
        <v>19</v>
      </c>
      <c r="V9" s="12" t="s">
        <v>149</v>
      </c>
      <c r="W9" s="14" t="s">
        <v>150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151</v>
      </c>
      <c r="AD9" t="s">
        <v>6</v>
      </c>
      <c r="AE9" t="s">
        <v>152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153</v>
      </c>
      <c r="B10" s="6" t="s">
        <v>154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101</v>
      </c>
      <c r="H10" s="7" t="s">
        <v>102</v>
      </c>
      <c r="I10" s="7" t="s">
        <v>79</v>
      </c>
      <c r="J10" s="7" t="s">
        <v>2</v>
      </c>
      <c r="K10" s="7" t="s">
        <v>103</v>
      </c>
      <c r="L10" s="7">
        <v>1</v>
      </c>
      <c r="M10" s="7">
        <v>1</v>
      </c>
      <c r="N10" s="7" t="s">
        <v>83</v>
      </c>
      <c r="O10" s="7" t="s">
        <v>104</v>
      </c>
      <c r="P10" s="7" t="s">
        <v>139</v>
      </c>
      <c r="Q10" s="7"/>
      <c r="R10" s="12" t="s">
        <v>107</v>
      </c>
      <c r="S10" s="14" t="s">
        <v>19</v>
      </c>
      <c r="T10" s="7"/>
      <c r="U10" s="12" t="s">
        <v>19</v>
      </c>
      <c r="V10" s="12" t="s">
        <v>107</v>
      </c>
      <c r="W10" s="14" t="s">
        <v>113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155</v>
      </c>
      <c r="AD10" t="s">
        <v>6</v>
      </c>
      <c r="AE10" t="s">
        <v>108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156</v>
      </c>
      <c r="B11" s="6" t="s">
        <v>157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158</v>
      </c>
      <c r="H11" s="7" t="s">
        <v>159</v>
      </c>
      <c r="I11" s="7" t="s">
        <v>79</v>
      </c>
      <c r="J11" s="7" t="s">
        <v>2</v>
      </c>
      <c r="K11" s="7" t="s">
        <v>160</v>
      </c>
      <c r="L11" s="7">
        <v>1</v>
      </c>
      <c r="M11" s="7">
        <v>3</v>
      </c>
      <c r="N11" s="7" t="s">
        <v>81</v>
      </c>
      <c r="O11" s="7" t="s">
        <v>94</v>
      </c>
      <c r="P11" s="7" t="s">
        <v>139</v>
      </c>
      <c r="Q11" s="7"/>
      <c r="R11" s="12" t="s">
        <v>161</v>
      </c>
      <c r="S11" s="14" t="s">
        <v>19</v>
      </c>
      <c r="T11" s="7"/>
      <c r="U11" s="12" t="s">
        <v>19</v>
      </c>
      <c r="V11" s="12" t="s">
        <v>161</v>
      </c>
      <c r="W11" s="14" t="s">
        <v>162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163</v>
      </c>
      <c r="AD11" t="s">
        <v>6</v>
      </c>
      <c r="AE11" t="s">
        <v>164</v>
      </c>
      <c r="AF11" t="s">
        <v>88</v>
      </c>
      <c r="AG11" t="s">
        <v>75</v>
      </c>
      <c r="AH11" t="s">
        <v>19</v>
      </c>
    </row>
    <row r="12" ht="14.25" customHeight="1" spans="1:34">
      <c r="A12" s="6" t="s">
        <v>165</v>
      </c>
      <c r="B12" s="6" t="s">
        <v>166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167</v>
      </c>
      <c r="H12" s="7" t="s">
        <v>168</v>
      </c>
      <c r="I12" s="7" t="s">
        <v>79</v>
      </c>
      <c r="J12" s="7" t="s">
        <v>2</v>
      </c>
      <c r="K12" s="7" t="s">
        <v>169</v>
      </c>
      <c r="L12" s="7">
        <v>1</v>
      </c>
      <c r="M12" s="7">
        <v>1</v>
      </c>
      <c r="N12" s="7" t="s">
        <v>94</v>
      </c>
      <c r="O12" s="7" t="s">
        <v>170</v>
      </c>
      <c r="P12" s="7" t="s">
        <v>171</v>
      </c>
      <c r="Q12" s="7"/>
      <c r="R12" s="12" t="s">
        <v>172</v>
      </c>
      <c r="S12" s="14" t="s">
        <v>19</v>
      </c>
      <c r="T12" s="7"/>
      <c r="U12" s="12" t="s">
        <v>19</v>
      </c>
      <c r="V12" s="12" t="s">
        <v>172</v>
      </c>
      <c r="W12" s="14" t="s">
        <v>173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174</v>
      </c>
      <c r="AD12" t="s">
        <v>6</v>
      </c>
      <c r="AE12" t="s">
        <v>175</v>
      </c>
      <c r="AF12" t="s">
        <v>88</v>
      </c>
      <c r="AG12" t="s">
        <v>75</v>
      </c>
      <c r="AH12" t="s">
        <v>19</v>
      </c>
    </row>
    <row r="13" ht="14.25" customHeight="1" spans="1:34">
      <c r="A13" s="6" t="s">
        <v>176</v>
      </c>
      <c r="B13" s="6" t="s">
        <v>177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178</v>
      </c>
      <c r="H13" s="7" t="s">
        <v>179</v>
      </c>
      <c r="I13" s="7" t="s">
        <v>79</v>
      </c>
      <c r="J13" s="7" t="s">
        <v>2</v>
      </c>
      <c r="K13" s="7" t="s">
        <v>180</v>
      </c>
      <c r="L13" s="7">
        <v>1</v>
      </c>
      <c r="M13" s="7">
        <v>2</v>
      </c>
      <c r="N13" s="7" t="s">
        <v>139</v>
      </c>
      <c r="O13" s="7" t="s">
        <v>139</v>
      </c>
      <c r="P13" s="7" t="s">
        <v>171</v>
      </c>
      <c r="Q13" s="7"/>
      <c r="R13" s="12" t="s">
        <v>21</v>
      </c>
      <c r="S13" s="14" t="s">
        <v>19</v>
      </c>
      <c r="T13" s="7"/>
      <c r="U13" s="12" t="s">
        <v>19</v>
      </c>
      <c r="V13" s="12" t="s">
        <v>21</v>
      </c>
      <c r="W13" s="14" t="s">
        <v>181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182</v>
      </c>
      <c r="AD13" t="s">
        <v>6</v>
      </c>
      <c r="AE13" t="s">
        <v>183</v>
      </c>
      <c r="AF13" t="s">
        <v>88</v>
      </c>
      <c r="AG13" t="s">
        <v>75</v>
      </c>
      <c r="AH13" t="s">
        <v>19</v>
      </c>
    </row>
    <row r="14" ht="14.25" customHeight="1" spans="1:34">
      <c r="A14" s="6" t="s">
        <v>184</v>
      </c>
      <c r="B14" s="6" t="s">
        <v>185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186</v>
      </c>
      <c r="H14" s="7" t="s">
        <v>187</v>
      </c>
      <c r="I14" s="7" t="s">
        <v>79</v>
      </c>
      <c r="J14" s="7" t="s">
        <v>2</v>
      </c>
      <c r="K14" s="7" t="s">
        <v>188</v>
      </c>
      <c r="L14" s="7">
        <v>2</v>
      </c>
      <c r="M14" s="7">
        <v>2</v>
      </c>
      <c r="N14" s="7" t="s">
        <v>139</v>
      </c>
      <c r="O14" s="7" t="s">
        <v>139</v>
      </c>
      <c r="P14" s="7" t="s">
        <v>171</v>
      </c>
      <c r="Q14" s="7"/>
      <c r="R14" s="12" t="s">
        <v>189</v>
      </c>
      <c r="S14" s="14" t="s">
        <v>19</v>
      </c>
      <c r="T14" s="7"/>
      <c r="U14" s="12" t="s">
        <v>19</v>
      </c>
      <c r="V14" s="12" t="s">
        <v>189</v>
      </c>
      <c r="W14" s="14" t="s">
        <v>190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191</v>
      </c>
      <c r="AD14" t="s">
        <v>6</v>
      </c>
      <c r="AE14" t="s">
        <v>192</v>
      </c>
      <c r="AF14" t="s">
        <v>88</v>
      </c>
      <c r="AG14" t="s">
        <v>75</v>
      </c>
      <c r="AH14" t="s">
        <v>19</v>
      </c>
    </row>
    <row r="15" ht="14.25" customHeight="1" spans="1:34">
      <c r="A15" s="6" t="s">
        <v>193</v>
      </c>
      <c r="B15" s="6" t="s">
        <v>194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195</v>
      </c>
      <c r="H15" s="7" t="s">
        <v>196</v>
      </c>
      <c r="I15" s="7" t="s">
        <v>79</v>
      </c>
      <c r="J15" s="7" t="s">
        <v>2</v>
      </c>
      <c r="K15" s="7" t="s">
        <v>197</v>
      </c>
      <c r="L15" s="7">
        <v>1</v>
      </c>
      <c r="M15" s="7">
        <v>1</v>
      </c>
      <c r="N15" s="7" t="s">
        <v>198</v>
      </c>
      <c r="O15" s="7" t="s">
        <v>199</v>
      </c>
      <c r="P15" s="7" t="s">
        <v>200</v>
      </c>
      <c r="Q15" s="7"/>
      <c r="R15" s="12" t="s">
        <v>21</v>
      </c>
      <c r="S15" s="14" t="s">
        <v>21</v>
      </c>
      <c r="T15" s="7" t="s">
        <v>201</v>
      </c>
      <c r="U15" s="12" t="s">
        <v>19</v>
      </c>
      <c r="V15" s="12" t="s">
        <v>19</v>
      </c>
      <c r="W15" s="14" t="s">
        <v>19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19</v>
      </c>
      <c r="AD15" t="s">
        <v>6</v>
      </c>
      <c r="AE15" t="s">
        <v>202</v>
      </c>
      <c r="AF15" t="s">
        <v>88</v>
      </c>
      <c r="AG15" t="s">
        <v>75</v>
      </c>
      <c r="AH15" t="s">
        <v>19</v>
      </c>
    </row>
    <row r="16" ht="14.25" customHeight="1" spans="1:34">
      <c r="A16" s="6" t="s">
        <v>203</v>
      </c>
      <c r="B16" s="6" t="s">
        <v>204</v>
      </c>
      <c r="C16" s="6" t="s">
        <v>74</v>
      </c>
      <c r="D16" s="6" t="s">
        <v>75</v>
      </c>
      <c r="E16" s="6" t="s">
        <v>76</v>
      </c>
      <c r="F16" s="6" t="s">
        <v>75</v>
      </c>
      <c r="G16" s="6" t="s">
        <v>205</v>
      </c>
      <c r="H16" s="7" t="s">
        <v>206</v>
      </c>
      <c r="I16" s="7" t="s">
        <v>79</v>
      </c>
      <c r="J16" s="7" t="s">
        <v>2</v>
      </c>
      <c r="K16" s="7" t="s">
        <v>207</v>
      </c>
      <c r="L16" s="7">
        <v>1</v>
      </c>
      <c r="M16" s="7">
        <v>1</v>
      </c>
      <c r="N16" s="7" t="s">
        <v>170</v>
      </c>
      <c r="O16" s="7" t="s">
        <v>198</v>
      </c>
      <c r="P16" s="7" t="s">
        <v>199</v>
      </c>
      <c r="Q16" s="7"/>
      <c r="R16" s="12" t="s">
        <v>208</v>
      </c>
      <c r="S16" s="14" t="s">
        <v>19</v>
      </c>
      <c r="T16" s="7"/>
      <c r="U16" s="12" t="s">
        <v>19</v>
      </c>
      <c r="V16" s="12" t="s">
        <v>208</v>
      </c>
      <c r="W16" s="14" t="s">
        <v>209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210</v>
      </c>
      <c r="AD16" t="s">
        <v>6</v>
      </c>
      <c r="AE16" t="s">
        <v>211</v>
      </c>
      <c r="AF16" t="s">
        <v>88</v>
      </c>
      <c r="AG16" t="s">
        <v>75</v>
      </c>
      <c r="AH16" t="s">
        <v>19</v>
      </c>
    </row>
    <row r="17" customHeight="1" spans="1:32">
      <c r="A17" s="10" t="s">
        <v>212</v>
      </c>
      <c r="B17" s="10"/>
      <c r="C17" s="10" t="s">
        <v>213</v>
      </c>
      <c r="D17" s="10"/>
      <c r="E17" s="10"/>
      <c r="F17" s="10"/>
      <c r="G17" s="10" t="s">
        <v>213</v>
      </c>
      <c r="H17" s="10" t="s">
        <v>213</v>
      </c>
      <c r="I17" s="10" t="s">
        <v>213</v>
      </c>
      <c r="J17" s="10" t="s">
        <v>213</v>
      </c>
      <c r="K17" s="10" t="s">
        <v>213</v>
      </c>
      <c r="L17" s="10" t="s">
        <v>213</v>
      </c>
      <c r="M17" s="10" t="s">
        <v>213</v>
      </c>
      <c r="N17" s="10" t="s">
        <v>213</v>
      </c>
      <c r="O17" s="10" t="s">
        <v>213</v>
      </c>
      <c r="P17" s="10" t="s">
        <v>213</v>
      </c>
      <c r="Q17" s="10"/>
      <c r="R17" s="13" t="s">
        <v>20</v>
      </c>
      <c r="S17" s="13" t="s">
        <v>21</v>
      </c>
      <c r="T17" s="10" t="s">
        <v>213</v>
      </c>
      <c r="U17" s="13"/>
      <c r="V17" s="13" t="s">
        <v>214</v>
      </c>
      <c r="W17" s="13" t="s">
        <v>22</v>
      </c>
      <c r="X17" s="13"/>
      <c r="Y17" s="13"/>
      <c r="Z17" s="13"/>
      <c r="AA17" s="10"/>
      <c r="AB17" s="13"/>
      <c r="AC17" s="10"/>
      <c r="AD17" s="10" t="s">
        <v>213</v>
      </c>
      <c r="AE17" s="10"/>
      <c r="AF1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215</v>
      </c>
      <c r="B1" s="4" t="s">
        <v>216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217</v>
      </c>
      <c r="H1" s="4" t="s">
        <v>218</v>
      </c>
      <c r="I1" s="4" t="s">
        <v>13</v>
      </c>
      <c r="J1" s="4" t="s">
        <v>17</v>
      </c>
      <c r="K1" s="4" t="s">
        <v>18</v>
      </c>
      <c r="L1" s="11" t="s">
        <v>219</v>
      </c>
      <c r="M1" s="4" t="s">
        <v>220</v>
      </c>
      <c r="N1" s="4" t="s">
        <v>221</v>
      </c>
    </row>
    <row r="2" ht="14.25" customHeight="1" spans="1:256">
      <c r="A2" s="6" t="s">
        <v>222</v>
      </c>
      <c r="B2" s="7" t="s">
        <v>223</v>
      </c>
      <c r="C2" s="7" t="s">
        <v>224</v>
      </c>
      <c r="D2" s="7" t="s">
        <v>2</v>
      </c>
      <c r="E2" s="7" t="s">
        <v>76</v>
      </c>
      <c r="F2" s="7" t="s">
        <v>75</v>
      </c>
      <c r="G2" s="7" t="s">
        <v>104</v>
      </c>
      <c r="H2" s="7" t="s">
        <v>225</v>
      </c>
      <c r="I2" s="12" t="s">
        <v>23</v>
      </c>
      <c r="J2" s="12" t="s">
        <v>19</v>
      </c>
      <c r="K2" s="12" t="s">
        <v>23</v>
      </c>
      <c r="L2" s="7" t="s">
        <v>226</v>
      </c>
      <c r="M2" s="7" t="s">
        <v>227</v>
      </c>
      <c r="N2" s="7" t="s">
        <v>228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212</v>
      </c>
      <c r="B3" s="10" t="s">
        <v>213</v>
      </c>
      <c r="C3" s="10" t="s">
        <v>213</v>
      </c>
      <c r="D3" s="10" t="s">
        <v>213</v>
      </c>
      <c r="E3" s="10"/>
      <c r="F3" s="10"/>
      <c r="G3" s="10" t="s">
        <v>213</v>
      </c>
      <c r="H3" s="10" t="s">
        <v>213</v>
      </c>
      <c r="I3" s="13" t="s">
        <v>23</v>
      </c>
      <c r="J3" s="13"/>
      <c r="K3" s="13"/>
      <c r="L3" s="10"/>
      <c r="M3" s="10" t="s">
        <v>213</v>
      </c>
      <c r="N3" t="s">
        <v>213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229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4"/>
  <sheetViews>
    <sheetView tabSelected="1" workbookViewId="0">
      <selection activeCell="A22" sqref="A22:C2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230</v>
      </c>
    </row>
    <row r="2" ht="14.25" customHeight="1" spans="1:9">
      <c r="A2" s="6" t="s">
        <v>72</v>
      </c>
      <c r="B2" s="7" t="s">
        <v>82</v>
      </c>
      <c r="C2" s="7" t="s">
        <v>83</v>
      </c>
      <c r="D2" s="3">
        <v>746</v>
      </c>
      <c r="E2" t="str">
        <f>VLOOKUP(A2,HOP!A:L,12,0)</f>
        <v>746.00</v>
      </c>
      <c r="F2" t="str">
        <f>VLOOKUP(A2,HOP!A:C,3,0)</f>
        <v>2206963</v>
      </c>
      <c r="G2">
        <f>D2-E2</f>
        <v>0</v>
      </c>
      <c r="H2" t="str">
        <f>$H$1&amp;F2</f>
        <v>，2206963</v>
      </c>
      <c r="I2" t="str">
        <f>VLOOKUP(A2,HOP!A:T,20,0)</f>
        <v>直连</v>
      </c>
    </row>
    <row r="3" ht="14.25" customHeight="1" spans="1:9">
      <c r="A3" s="6" t="s">
        <v>89</v>
      </c>
      <c r="B3" s="7" t="s">
        <v>94</v>
      </c>
      <c r="C3" s="7" t="s">
        <v>83</v>
      </c>
      <c r="D3" s="3">
        <v>466</v>
      </c>
      <c r="E3" t="str">
        <f>VLOOKUP(A3,HOP!A:L,12,0)</f>
        <v>466.00</v>
      </c>
      <c r="F3" t="str">
        <f>VLOOKUP(A3,HOP!A:C,3,0)</f>
        <v>2207681</v>
      </c>
      <c r="G3">
        <f t="shared" ref="G3:G17" si="0">D3-E3</f>
        <v>0</v>
      </c>
      <c r="H3" t="str">
        <f t="shared" ref="H3:H17" si="1">$H$1&amp;F3</f>
        <v>，2207681</v>
      </c>
      <c r="I3" t="str">
        <f>VLOOKUP(A3,HOP!A:T,20,0)</f>
        <v>直采</v>
      </c>
    </row>
    <row r="4" ht="14.25" customHeight="1" spans="1:9">
      <c r="A4" s="6" t="s">
        <v>99</v>
      </c>
      <c r="B4" s="7" t="s">
        <v>83</v>
      </c>
      <c r="C4" s="7" t="s">
        <v>104</v>
      </c>
      <c r="D4" s="3">
        <v>249</v>
      </c>
      <c r="E4" t="str">
        <f>VLOOKUP(A4,HOP!A:L,12,0)</f>
        <v>249.00</v>
      </c>
      <c r="F4" t="str">
        <f>VLOOKUP(A4,HOP!A:C,3,0)</f>
        <v>2208862</v>
      </c>
      <c r="G4">
        <f t="shared" si="0"/>
        <v>0</v>
      </c>
      <c r="H4" t="str">
        <f t="shared" si="1"/>
        <v>，2208862</v>
      </c>
      <c r="I4" t="str">
        <f>VLOOKUP(A4,HOP!A:T,20,0)</f>
        <v>直连</v>
      </c>
    </row>
    <row r="5" ht="14.25" customHeight="1" spans="1:9">
      <c r="A5" s="6" t="s">
        <v>109</v>
      </c>
      <c r="B5" s="7" t="s">
        <v>83</v>
      </c>
      <c r="C5" s="7" t="s">
        <v>104</v>
      </c>
      <c r="D5" s="3">
        <v>235</v>
      </c>
      <c r="E5" t="str">
        <f>VLOOKUP(A5,HOP!A:L,12,0)</f>
        <v>235.00</v>
      </c>
      <c r="F5" t="str">
        <f>VLOOKUP(A5,HOP!A:C,3,0)</f>
        <v>2209228</v>
      </c>
      <c r="G5">
        <f t="shared" si="0"/>
        <v>0</v>
      </c>
      <c r="H5" t="str">
        <f t="shared" si="1"/>
        <v>，2209228</v>
      </c>
      <c r="I5" t="str">
        <f>VLOOKUP(A5,HOP!A:T,20,0)</f>
        <v>直连</v>
      </c>
    </row>
    <row r="6" ht="14.25" customHeight="1" spans="1:9">
      <c r="A6" s="6" t="s">
        <v>115</v>
      </c>
      <c r="B6" s="7" t="s">
        <v>83</v>
      </c>
      <c r="C6" s="7" t="s">
        <v>104</v>
      </c>
      <c r="D6" s="3">
        <v>479</v>
      </c>
      <c r="E6" t="str">
        <f>VLOOKUP(A6,HOP!A:L,12,0)</f>
        <v>479.00</v>
      </c>
      <c r="F6" t="str">
        <f>VLOOKUP(A6,HOP!A:C,3,0)</f>
        <v>2209406</v>
      </c>
      <c r="G6">
        <f t="shared" si="0"/>
        <v>0</v>
      </c>
      <c r="H6" t="str">
        <f t="shared" si="1"/>
        <v>，2209406</v>
      </c>
      <c r="I6" t="str">
        <f>VLOOKUP(A6,HOP!A:T,20,0)</f>
        <v>直连</v>
      </c>
    </row>
    <row r="7" ht="14.25" customHeight="1" spans="1:9">
      <c r="A7" s="6" t="s">
        <v>124</v>
      </c>
      <c r="B7" s="7" t="s">
        <v>83</v>
      </c>
      <c r="C7" s="7" t="s">
        <v>104</v>
      </c>
      <c r="D7" s="3">
        <v>646</v>
      </c>
      <c r="E7" t="str">
        <f>VLOOKUP(A7,HOP!A:L,12,0)</f>
        <v>646.00</v>
      </c>
      <c r="F7" t="str">
        <f>VLOOKUP(A7,HOP!A:C,3,0)</f>
        <v>2209137</v>
      </c>
      <c r="G7">
        <f t="shared" si="0"/>
        <v>0</v>
      </c>
      <c r="H7" t="str">
        <f t="shared" si="1"/>
        <v>，2209137</v>
      </c>
      <c r="I7" t="str">
        <f>VLOOKUP(A7,HOP!A:T,20,0)</f>
        <v>直连</v>
      </c>
    </row>
    <row r="8" ht="14.25" customHeight="1" spans="1:9">
      <c r="A8" s="6" t="s">
        <v>132</v>
      </c>
      <c r="B8" s="7" t="s">
        <v>138</v>
      </c>
      <c r="C8" s="7" t="s">
        <v>139</v>
      </c>
      <c r="D8" s="3">
        <v>5196</v>
      </c>
      <c r="E8" t="str">
        <f>VLOOKUP(A8,HOP!A:L,12,0)</f>
        <v>5196.00</v>
      </c>
      <c r="F8" t="str">
        <f>VLOOKUP(A8,HOP!A:C,3,0)</f>
        <v>2197427</v>
      </c>
      <c r="G8">
        <f t="shared" si="0"/>
        <v>0</v>
      </c>
      <c r="H8" t="str">
        <f t="shared" si="1"/>
        <v>，2197427</v>
      </c>
      <c r="I8" t="str">
        <f>VLOOKUP(A8,HOP!A:T,20,0)</f>
        <v>直连</v>
      </c>
    </row>
    <row r="9" ht="14.25" customHeight="1" spans="1:9">
      <c r="A9" s="6" t="s">
        <v>144</v>
      </c>
      <c r="B9" s="7" t="s">
        <v>104</v>
      </c>
      <c r="C9" s="7" t="s">
        <v>139</v>
      </c>
      <c r="D9" s="3">
        <v>617</v>
      </c>
      <c r="E9" t="str">
        <f>VLOOKUP(A9,HOP!A:L,12,0)</f>
        <v>617.00</v>
      </c>
      <c r="F9" t="str">
        <f>VLOOKUP(A9,HOP!A:C,3,0)</f>
        <v>2210195</v>
      </c>
      <c r="G9">
        <f t="shared" si="0"/>
        <v>0</v>
      </c>
      <c r="H9" t="str">
        <f t="shared" si="1"/>
        <v>，2210195</v>
      </c>
      <c r="I9" t="str">
        <f>VLOOKUP(A9,HOP!A:T,20,0)</f>
        <v>直采</v>
      </c>
    </row>
    <row r="10" ht="14.25" customHeight="1" spans="1:9">
      <c r="A10" s="6" t="s">
        <v>153</v>
      </c>
      <c r="B10" s="7" t="s">
        <v>104</v>
      </c>
      <c r="C10" s="7" t="s">
        <v>139</v>
      </c>
      <c r="D10" s="3">
        <v>230</v>
      </c>
      <c r="E10" t="str">
        <f>VLOOKUP(A10,HOP!A:L,12,0)</f>
        <v>230.00</v>
      </c>
      <c r="F10" t="str">
        <f>VLOOKUP(A10,HOP!A:C,3,0)</f>
        <v>2209445</v>
      </c>
      <c r="G10">
        <f t="shared" si="0"/>
        <v>0</v>
      </c>
      <c r="H10" t="str">
        <f t="shared" si="1"/>
        <v>，2209445</v>
      </c>
      <c r="I10" t="str">
        <f>VLOOKUP(A10,HOP!A:T,20,0)</f>
        <v>直连</v>
      </c>
    </row>
    <row r="11" ht="14.25" customHeight="1" spans="1:9">
      <c r="A11" s="6" t="s">
        <v>156</v>
      </c>
      <c r="B11" s="7" t="s">
        <v>94</v>
      </c>
      <c r="C11" s="7" t="s">
        <v>139</v>
      </c>
      <c r="D11" s="3">
        <v>2163</v>
      </c>
      <c r="E11" t="str">
        <f>VLOOKUP(A11,HOP!A:L,12,0)</f>
        <v>2163.00</v>
      </c>
      <c r="F11" t="str">
        <f>VLOOKUP(A11,HOP!A:C,3,0)</f>
        <v>2206069</v>
      </c>
      <c r="G11">
        <f t="shared" si="0"/>
        <v>0</v>
      </c>
      <c r="H11" t="str">
        <f t="shared" si="1"/>
        <v>，2206069</v>
      </c>
      <c r="I11" t="str">
        <f>VLOOKUP(A11,HOP!A:T,20,0)</f>
        <v>直连</v>
      </c>
    </row>
    <row r="12" ht="14.25" customHeight="1" spans="1:9">
      <c r="A12" s="6" t="s">
        <v>165</v>
      </c>
      <c r="B12" s="7" t="s">
        <v>170</v>
      </c>
      <c r="C12" s="7" t="s">
        <v>171</v>
      </c>
      <c r="D12" s="3">
        <v>301</v>
      </c>
      <c r="E12" t="str">
        <f>VLOOKUP(A12,HOP!A:L,12,0)</f>
        <v>301.00</v>
      </c>
      <c r="F12" t="str">
        <f>VLOOKUP(A12,HOP!A:C,3,0)</f>
        <v>2208005</v>
      </c>
      <c r="G12">
        <f t="shared" si="0"/>
        <v>0</v>
      </c>
      <c r="H12" t="str">
        <f t="shared" si="1"/>
        <v>，2208005</v>
      </c>
      <c r="I12" t="str">
        <f>VLOOKUP(A12,HOP!A:T,20,0)</f>
        <v>直连</v>
      </c>
    </row>
    <row r="13" ht="14.25" customHeight="1" spans="1:9">
      <c r="A13" s="6" t="s">
        <v>176</v>
      </c>
      <c r="B13" s="7" t="s">
        <v>139</v>
      </c>
      <c r="C13" s="7" t="s">
        <v>171</v>
      </c>
      <c r="D13" s="3">
        <v>374</v>
      </c>
      <c r="E13" t="str">
        <f>VLOOKUP(A13,HOP!A:L,12,0)</f>
        <v>374.00</v>
      </c>
      <c r="F13" t="str">
        <f>VLOOKUP(A13,HOP!A:C,3,0)</f>
        <v>2210853</v>
      </c>
      <c r="G13">
        <f t="shared" si="0"/>
        <v>0</v>
      </c>
      <c r="H13" t="str">
        <f t="shared" si="1"/>
        <v>，2210853</v>
      </c>
      <c r="I13" t="str">
        <f>VLOOKUP(A13,HOP!A:T,20,0)</f>
        <v>直连</v>
      </c>
    </row>
    <row r="14" ht="14.25" customHeight="1" spans="1:9">
      <c r="A14" s="6" t="s">
        <v>184</v>
      </c>
      <c r="B14" s="7" t="s">
        <v>139</v>
      </c>
      <c r="C14" s="7" t="s">
        <v>171</v>
      </c>
      <c r="D14" s="3">
        <v>2104</v>
      </c>
      <c r="E14" t="str">
        <f>VLOOKUP(A14,HOP!A:L,12,0)</f>
        <v>2104.00</v>
      </c>
      <c r="F14" t="str">
        <f>VLOOKUP(A14,HOP!A:C,3,0)</f>
        <v>2210951</v>
      </c>
      <c r="G14">
        <f t="shared" si="0"/>
        <v>0</v>
      </c>
      <c r="H14" t="str">
        <f t="shared" si="1"/>
        <v>，2210951</v>
      </c>
      <c r="I14" t="str">
        <f>VLOOKUP(A14,HOP!A:T,20,0)</f>
        <v>直连</v>
      </c>
    </row>
    <row r="15" ht="14.25" hidden="1" customHeight="1" spans="1:9">
      <c r="A15" s="6" t="s">
        <v>193</v>
      </c>
      <c r="B15" s="7" t="s">
        <v>199</v>
      </c>
      <c r="C15" s="7" t="s">
        <v>200</v>
      </c>
      <c r="D15" s="3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VLOOKUP(A15,HOP!A:T,20,0)</f>
        <v>#N/A</v>
      </c>
    </row>
    <row r="16" ht="14.25" customHeight="1" spans="1:9">
      <c r="A16" s="6" t="s">
        <v>203</v>
      </c>
      <c r="B16" s="7" t="s">
        <v>198</v>
      </c>
      <c r="C16" s="7" t="s">
        <v>199</v>
      </c>
      <c r="D16" s="3">
        <v>286</v>
      </c>
      <c r="E16" t="str">
        <f>VLOOKUP(A16,HOP!A:L,12,0)</f>
        <v>286.00</v>
      </c>
      <c r="F16" t="str">
        <f>VLOOKUP(A16,HOP!A:C,3,0)</f>
        <v>2212378</v>
      </c>
      <c r="G16">
        <f t="shared" si="0"/>
        <v>0</v>
      </c>
      <c r="H16" t="str">
        <f t="shared" si="1"/>
        <v>，2212378</v>
      </c>
      <c r="I16" t="str">
        <f>VLOOKUP(A16,HOP!A:T,20,0)</f>
        <v>直连</v>
      </c>
    </row>
    <row r="17" spans="1:10">
      <c r="A17" s="43" t="s">
        <v>223</v>
      </c>
      <c r="D17" s="8">
        <v>-847</v>
      </c>
      <c r="E17" t="e">
        <f>VLOOKUP(A17,HOP!A:L,12,0)</f>
        <v>#N/A</v>
      </c>
      <c r="F17">
        <v>2205928</v>
      </c>
      <c r="G17" t="e">
        <f t="shared" si="0"/>
        <v>#N/A</v>
      </c>
      <c r="H17" t="str">
        <f t="shared" si="1"/>
        <v>，2205928</v>
      </c>
      <c r="I17" t="e">
        <f>VLOOKUP(A17,HOP!A:T,20,0)</f>
        <v>#N/A</v>
      </c>
      <c r="J17" s="5" t="s">
        <v>231</v>
      </c>
    </row>
    <row r="19" spans="4:4">
      <c r="D19" s="3">
        <f>SUM(D2:D18)</f>
        <v>13245</v>
      </c>
    </row>
    <row r="20" ht="14.25" spans="4:4">
      <c r="D20" s="9" t="s">
        <v>24</v>
      </c>
    </row>
    <row r="22" spans="1:3">
      <c r="A22" t="s">
        <v>232</v>
      </c>
      <c r="C22">
        <v>1083</v>
      </c>
    </row>
    <row r="23" spans="1:3">
      <c r="A23" t="s">
        <v>233</v>
      </c>
      <c r="C23">
        <v>12162</v>
      </c>
    </row>
    <row r="24" spans="1:3">
      <c r="A24" s="5" t="s">
        <v>234</v>
      </c>
      <c r="C24">
        <f>SUBTOTAL(9,C22:C23)</f>
        <v>13245</v>
      </c>
    </row>
  </sheetData>
  <autoFilter ref="A1:I17">
    <filterColumn colId="3">
      <filters>
        <filter val="-847.00"/>
        <filter val="230.00"/>
        <filter val="235.00"/>
        <filter val="249.00"/>
        <filter val="286.00"/>
        <filter val="301.00"/>
        <filter val="374.00"/>
        <filter val="466.00"/>
        <filter val="479.00"/>
        <filter val="617.00"/>
        <filter val="646.00"/>
        <filter val="746.00"/>
        <filter val="2,104.00"/>
        <filter val="2,163.00"/>
        <filter val="5,196.00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Z29" sqref="Z29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235</v>
      </c>
      <c r="B1" s="2" t="s">
        <v>236</v>
      </c>
      <c r="C1" s="2" t="s">
        <v>237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238</v>
      </c>
      <c r="I1" s="2" t="s">
        <v>239</v>
      </c>
      <c r="J1" s="2" t="s">
        <v>240</v>
      </c>
      <c r="K1" s="2" t="s">
        <v>241</v>
      </c>
      <c r="L1" s="2" t="s">
        <v>242</v>
      </c>
      <c r="M1" s="2" t="s">
        <v>243</v>
      </c>
      <c r="N1" s="2" t="s">
        <v>244</v>
      </c>
      <c r="O1" s="2" t="s">
        <v>245</v>
      </c>
      <c r="P1" s="2" t="s">
        <v>246</v>
      </c>
      <c r="Q1" s="2" t="s">
        <v>247</v>
      </c>
      <c r="R1" s="2" t="s">
        <v>248</v>
      </c>
      <c r="S1" s="2" t="s">
        <v>249</v>
      </c>
      <c r="T1" s="2" t="s">
        <v>250</v>
      </c>
    </row>
    <row r="2" s="1" customFormat="1" spans="1:20">
      <c r="A2" s="1" t="s">
        <v>132</v>
      </c>
      <c r="B2" s="1" t="s">
        <v>137</v>
      </c>
      <c r="C2" s="1" t="s">
        <v>133</v>
      </c>
      <c r="D2" s="1" t="s">
        <v>251</v>
      </c>
      <c r="E2" s="1" t="s">
        <v>252</v>
      </c>
      <c r="F2" s="1" t="s">
        <v>138</v>
      </c>
      <c r="G2" s="1" t="s">
        <v>139</v>
      </c>
      <c r="H2" s="1" t="s">
        <v>253</v>
      </c>
      <c r="I2" s="1" t="s">
        <v>254</v>
      </c>
      <c r="J2" s="1" t="s">
        <v>255</v>
      </c>
      <c r="K2" s="1" t="s">
        <v>254</v>
      </c>
      <c r="L2" s="1" t="s">
        <v>254</v>
      </c>
      <c r="M2" s="1" t="s">
        <v>256</v>
      </c>
      <c r="N2" s="1" t="s">
        <v>256</v>
      </c>
      <c r="O2" s="1" t="s">
        <v>257</v>
      </c>
      <c r="P2" s="1" t="s">
        <v>258</v>
      </c>
      <c r="Q2" s="1" t="s">
        <v>259</v>
      </c>
      <c r="R2" s="1" t="s">
        <v>75</v>
      </c>
      <c r="S2" s="1" t="s">
        <v>260</v>
      </c>
      <c r="T2" s="1" t="s">
        <v>261</v>
      </c>
    </row>
    <row r="3" s="1" customFormat="1" spans="1:20">
      <c r="A3" s="1" t="s">
        <v>156</v>
      </c>
      <c r="B3" s="1" t="s">
        <v>81</v>
      </c>
      <c r="C3" s="1" t="s">
        <v>157</v>
      </c>
      <c r="D3" s="1" t="s">
        <v>262</v>
      </c>
      <c r="E3" s="1" t="s">
        <v>263</v>
      </c>
      <c r="F3" s="1" t="s">
        <v>94</v>
      </c>
      <c r="G3" s="1" t="s">
        <v>139</v>
      </c>
      <c r="H3" s="1" t="s">
        <v>253</v>
      </c>
      <c r="I3" s="1" t="s">
        <v>264</v>
      </c>
      <c r="J3" s="1" t="s">
        <v>255</v>
      </c>
      <c r="K3" s="1" t="s">
        <v>264</v>
      </c>
      <c r="L3" s="1" t="s">
        <v>264</v>
      </c>
      <c r="M3" s="1" t="s">
        <v>256</v>
      </c>
      <c r="N3" s="1" t="s">
        <v>256</v>
      </c>
      <c r="O3" s="1" t="s">
        <v>257</v>
      </c>
      <c r="P3" s="1" t="s">
        <v>258</v>
      </c>
      <c r="Q3" s="1" t="s">
        <v>265</v>
      </c>
      <c r="R3" s="1" t="s">
        <v>75</v>
      </c>
      <c r="S3" s="1" t="s">
        <v>260</v>
      </c>
      <c r="T3" s="1" t="s">
        <v>261</v>
      </c>
    </row>
    <row r="4" s="1" customFormat="1" spans="1:20">
      <c r="A4" s="1" t="s">
        <v>72</v>
      </c>
      <c r="B4" s="1" t="s">
        <v>81</v>
      </c>
      <c r="C4" s="1" t="s">
        <v>73</v>
      </c>
      <c r="D4" s="1" t="s">
        <v>78</v>
      </c>
      <c r="E4" s="1" t="s">
        <v>266</v>
      </c>
      <c r="F4" s="1" t="s">
        <v>82</v>
      </c>
      <c r="G4" s="1" t="s">
        <v>83</v>
      </c>
      <c r="H4" s="1" t="s">
        <v>253</v>
      </c>
      <c r="I4" s="1" t="s">
        <v>267</v>
      </c>
      <c r="J4" s="1" t="s">
        <v>255</v>
      </c>
      <c r="K4" s="1" t="s">
        <v>267</v>
      </c>
      <c r="L4" s="1" t="s">
        <v>267</v>
      </c>
      <c r="M4" s="1" t="s">
        <v>256</v>
      </c>
      <c r="N4" s="1" t="s">
        <v>256</v>
      </c>
      <c r="O4" s="1" t="s">
        <v>257</v>
      </c>
      <c r="P4" s="1" t="s">
        <v>258</v>
      </c>
      <c r="Q4" s="1" t="s">
        <v>268</v>
      </c>
      <c r="R4" s="1" t="s">
        <v>75</v>
      </c>
      <c r="S4" s="1" t="s">
        <v>260</v>
      </c>
      <c r="T4" s="1" t="s">
        <v>261</v>
      </c>
    </row>
    <row r="5" s="1" customFormat="1" spans="1:20">
      <c r="A5" s="1" t="s">
        <v>89</v>
      </c>
      <c r="B5" s="1" t="s">
        <v>82</v>
      </c>
      <c r="C5" s="1" t="s">
        <v>90</v>
      </c>
      <c r="D5" s="1" t="s">
        <v>269</v>
      </c>
      <c r="E5" s="1" t="s">
        <v>270</v>
      </c>
      <c r="F5" s="1" t="s">
        <v>94</v>
      </c>
      <c r="G5" s="1" t="s">
        <v>83</v>
      </c>
      <c r="H5" s="1" t="s">
        <v>253</v>
      </c>
      <c r="I5" s="1" t="s">
        <v>271</v>
      </c>
      <c r="J5" s="1" t="s">
        <v>255</v>
      </c>
      <c r="K5" s="1" t="s">
        <v>271</v>
      </c>
      <c r="L5" s="1" t="s">
        <v>271</v>
      </c>
      <c r="M5" s="1" t="s">
        <v>256</v>
      </c>
      <c r="N5" s="1" t="s">
        <v>256</v>
      </c>
      <c r="O5" s="1" t="s">
        <v>257</v>
      </c>
      <c r="P5" s="1" t="s">
        <v>258</v>
      </c>
      <c r="Q5" s="1" t="s">
        <v>272</v>
      </c>
      <c r="R5" s="1" t="s">
        <v>75</v>
      </c>
      <c r="S5" s="1" t="s">
        <v>260</v>
      </c>
      <c r="T5" s="1" t="s">
        <v>273</v>
      </c>
    </row>
    <row r="6" s="1" customFormat="1" spans="1:20">
      <c r="A6" s="1" t="s">
        <v>165</v>
      </c>
      <c r="B6" s="1" t="s">
        <v>94</v>
      </c>
      <c r="C6" s="1" t="s">
        <v>166</v>
      </c>
      <c r="D6" s="1" t="s">
        <v>274</v>
      </c>
      <c r="E6" s="1" t="s">
        <v>275</v>
      </c>
      <c r="F6" s="1" t="s">
        <v>170</v>
      </c>
      <c r="G6" s="1" t="s">
        <v>171</v>
      </c>
      <c r="H6" s="1" t="s">
        <v>253</v>
      </c>
      <c r="I6" s="1" t="s">
        <v>276</v>
      </c>
      <c r="J6" s="1" t="s">
        <v>255</v>
      </c>
      <c r="K6" s="1" t="s">
        <v>276</v>
      </c>
      <c r="L6" s="1" t="s">
        <v>276</v>
      </c>
      <c r="M6" s="1" t="s">
        <v>256</v>
      </c>
      <c r="N6" s="1" t="s">
        <v>256</v>
      </c>
      <c r="O6" s="1" t="s">
        <v>257</v>
      </c>
      <c r="P6" s="1" t="s">
        <v>258</v>
      </c>
      <c r="Q6" s="1" t="s">
        <v>277</v>
      </c>
      <c r="R6" s="1" t="s">
        <v>75</v>
      </c>
      <c r="S6" s="1" t="s">
        <v>260</v>
      </c>
      <c r="T6" s="1" t="s">
        <v>261</v>
      </c>
    </row>
    <row r="7" s="1" customFormat="1" spans="1:20">
      <c r="A7" s="1" t="s">
        <v>99</v>
      </c>
      <c r="B7" s="1" t="s">
        <v>83</v>
      </c>
      <c r="C7" s="1" t="s">
        <v>100</v>
      </c>
      <c r="D7" s="1" t="s">
        <v>102</v>
      </c>
      <c r="E7" s="1" t="s">
        <v>278</v>
      </c>
      <c r="F7" s="1" t="s">
        <v>83</v>
      </c>
      <c r="G7" s="1" t="s">
        <v>104</v>
      </c>
      <c r="H7" s="1" t="s">
        <v>253</v>
      </c>
      <c r="I7" s="1" t="s">
        <v>279</v>
      </c>
      <c r="J7" s="1" t="s">
        <v>255</v>
      </c>
      <c r="K7" s="1" t="s">
        <v>279</v>
      </c>
      <c r="L7" s="1" t="s">
        <v>279</v>
      </c>
      <c r="M7" s="1" t="s">
        <v>256</v>
      </c>
      <c r="N7" s="1" t="s">
        <v>256</v>
      </c>
      <c r="O7" s="1" t="s">
        <v>257</v>
      </c>
      <c r="P7" s="1" t="s">
        <v>258</v>
      </c>
      <c r="Q7" s="1" t="s">
        <v>280</v>
      </c>
      <c r="R7" s="1" t="s">
        <v>75</v>
      </c>
      <c r="S7" s="1" t="s">
        <v>260</v>
      </c>
      <c r="T7" s="1" t="s">
        <v>261</v>
      </c>
    </row>
    <row r="8" s="1" customFormat="1" spans="1:20">
      <c r="A8" s="1" t="s">
        <v>124</v>
      </c>
      <c r="B8" s="1" t="s">
        <v>83</v>
      </c>
      <c r="C8" s="1" t="s">
        <v>125</v>
      </c>
      <c r="D8" s="1" t="s">
        <v>281</v>
      </c>
      <c r="E8" s="1" t="s">
        <v>282</v>
      </c>
      <c r="F8" s="1" t="s">
        <v>83</v>
      </c>
      <c r="G8" s="1" t="s">
        <v>104</v>
      </c>
      <c r="H8" s="1" t="s">
        <v>253</v>
      </c>
      <c r="I8" s="1" t="s">
        <v>283</v>
      </c>
      <c r="J8" s="1" t="s">
        <v>255</v>
      </c>
      <c r="K8" s="1" t="s">
        <v>283</v>
      </c>
      <c r="L8" s="1" t="s">
        <v>283</v>
      </c>
      <c r="M8" s="1" t="s">
        <v>256</v>
      </c>
      <c r="N8" s="1" t="s">
        <v>256</v>
      </c>
      <c r="O8" s="1" t="s">
        <v>257</v>
      </c>
      <c r="P8" s="1" t="s">
        <v>258</v>
      </c>
      <c r="Q8" s="1" t="s">
        <v>284</v>
      </c>
      <c r="R8" s="1" t="s">
        <v>75</v>
      </c>
      <c r="S8" s="1" t="s">
        <v>260</v>
      </c>
      <c r="T8" s="1" t="s">
        <v>261</v>
      </c>
    </row>
    <row r="9" s="1" customFormat="1" spans="1:20">
      <c r="A9" s="1" t="s">
        <v>109</v>
      </c>
      <c r="B9" s="1" t="s">
        <v>83</v>
      </c>
      <c r="C9" s="1" t="s">
        <v>110</v>
      </c>
      <c r="D9" s="1" t="s">
        <v>102</v>
      </c>
      <c r="E9" s="1" t="s">
        <v>285</v>
      </c>
      <c r="F9" s="1" t="s">
        <v>83</v>
      </c>
      <c r="G9" s="1" t="s">
        <v>104</v>
      </c>
      <c r="H9" s="1" t="s">
        <v>253</v>
      </c>
      <c r="I9" s="1" t="s">
        <v>286</v>
      </c>
      <c r="J9" s="1" t="s">
        <v>255</v>
      </c>
      <c r="K9" s="1" t="s">
        <v>286</v>
      </c>
      <c r="L9" s="1" t="s">
        <v>286</v>
      </c>
      <c r="M9" s="1" t="s">
        <v>256</v>
      </c>
      <c r="N9" s="1" t="s">
        <v>256</v>
      </c>
      <c r="O9" s="1" t="s">
        <v>257</v>
      </c>
      <c r="P9" s="1" t="s">
        <v>258</v>
      </c>
      <c r="Q9" s="1" t="s">
        <v>287</v>
      </c>
      <c r="R9" s="1" t="s">
        <v>75</v>
      </c>
      <c r="S9" s="1" t="s">
        <v>260</v>
      </c>
      <c r="T9" s="1" t="s">
        <v>261</v>
      </c>
    </row>
    <row r="10" s="1" customFormat="1" spans="1:20">
      <c r="A10" s="1" t="s">
        <v>115</v>
      </c>
      <c r="B10" s="1" t="s">
        <v>83</v>
      </c>
      <c r="C10" s="1" t="s">
        <v>116</v>
      </c>
      <c r="D10" s="1" t="s">
        <v>118</v>
      </c>
      <c r="E10" s="1" t="s">
        <v>288</v>
      </c>
      <c r="F10" s="1" t="s">
        <v>83</v>
      </c>
      <c r="G10" s="1" t="s">
        <v>104</v>
      </c>
      <c r="H10" s="1" t="s">
        <v>253</v>
      </c>
      <c r="I10" s="1" t="s">
        <v>289</v>
      </c>
      <c r="J10" s="1" t="s">
        <v>255</v>
      </c>
      <c r="K10" s="1" t="s">
        <v>289</v>
      </c>
      <c r="L10" s="1" t="s">
        <v>289</v>
      </c>
      <c r="M10" s="1" t="s">
        <v>256</v>
      </c>
      <c r="N10" s="1" t="s">
        <v>256</v>
      </c>
      <c r="O10" s="1" t="s">
        <v>257</v>
      </c>
      <c r="P10" s="1" t="s">
        <v>258</v>
      </c>
      <c r="Q10" s="1" t="s">
        <v>290</v>
      </c>
      <c r="R10" s="1" t="s">
        <v>75</v>
      </c>
      <c r="S10" s="1" t="s">
        <v>260</v>
      </c>
      <c r="T10" s="1" t="s">
        <v>261</v>
      </c>
    </row>
    <row r="11" s="1" customFormat="1" spans="1:20">
      <c r="A11" s="1" t="s">
        <v>153</v>
      </c>
      <c r="B11" s="1" t="s">
        <v>83</v>
      </c>
      <c r="C11" s="1" t="s">
        <v>154</v>
      </c>
      <c r="D11" s="1" t="s">
        <v>102</v>
      </c>
      <c r="E11" s="1" t="s">
        <v>278</v>
      </c>
      <c r="F11" s="1" t="s">
        <v>104</v>
      </c>
      <c r="G11" s="1" t="s">
        <v>139</v>
      </c>
      <c r="H11" s="1" t="s">
        <v>253</v>
      </c>
      <c r="I11" s="1" t="s">
        <v>291</v>
      </c>
      <c r="J11" s="1" t="s">
        <v>255</v>
      </c>
      <c r="K11" s="1" t="s">
        <v>291</v>
      </c>
      <c r="L11" s="1" t="s">
        <v>291</v>
      </c>
      <c r="M11" s="1" t="s">
        <v>256</v>
      </c>
      <c r="N11" s="1" t="s">
        <v>256</v>
      </c>
      <c r="O11" s="1" t="s">
        <v>257</v>
      </c>
      <c r="P11" s="1" t="s">
        <v>258</v>
      </c>
      <c r="Q11" s="1" t="s">
        <v>292</v>
      </c>
      <c r="R11" s="1" t="s">
        <v>75</v>
      </c>
      <c r="S11" s="1" t="s">
        <v>260</v>
      </c>
      <c r="T11" s="1" t="s">
        <v>261</v>
      </c>
    </row>
    <row r="12" s="1" customFormat="1" spans="1:20">
      <c r="A12" s="1" t="s">
        <v>144</v>
      </c>
      <c r="B12" s="1" t="s">
        <v>104</v>
      </c>
      <c r="C12" s="1" t="s">
        <v>145</v>
      </c>
      <c r="D12" s="1" t="s">
        <v>147</v>
      </c>
      <c r="E12" s="1" t="s">
        <v>293</v>
      </c>
      <c r="F12" s="1" t="s">
        <v>104</v>
      </c>
      <c r="G12" s="1" t="s">
        <v>139</v>
      </c>
      <c r="H12" s="1" t="s">
        <v>253</v>
      </c>
      <c r="I12" s="1" t="s">
        <v>294</v>
      </c>
      <c r="J12" s="1" t="s">
        <v>255</v>
      </c>
      <c r="K12" s="1" t="s">
        <v>294</v>
      </c>
      <c r="L12" s="1" t="s">
        <v>294</v>
      </c>
      <c r="M12" s="1" t="s">
        <v>256</v>
      </c>
      <c r="N12" s="1" t="s">
        <v>256</v>
      </c>
      <c r="O12" s="1" t="s">
        <v>257</v>
      </c>
      <c r="P12" s="1" t="s">
        <v>258</v>
      </c>
      <c r="Q12" s="1" t="s">
        <v>295</v>
      </c>
      <c r="R12" s="1" t="s">
        <v>75</v>
      </c>
      <c r="S12" s="1" t="s">
        <v>260</v>
      </c>
      <c r="T12" s="1" t="s">
        <v>273</v>
      </c>
    </row>
    <row r="13" s="1" customFormat="1" spans="1:20">
      <c r="A13" s="1" t="s">
        <v>176</v>
      </c>
      <c r="B13" s="1" t="s">
        <v>139</v>
      </c>
      <c r="C13" s="1" t="s">
        <v>177</v>
      </c>
      <c r="D13" s="1" t="s">
        <v>179</v>
      </c>
      <c r="E13" s="1" t="s">
        <v>296</v>
      </c>
      <c r="F13" s="1" t="s">
        <v>139</v>
      </c>
      <c r="G13" s="1" t="s">
        <v>171</v>
      </c>
      <c r="H13" s="1" t="s">
        <v>253</v>
      </c>
      <c r="I13" s="1" t="s">
        <v>297</v>
      </c>
      <c r="J13" s="1" t="s">
        <v>255</v>
      </c>
      <c r="K13" s="1" t="s">
        <v>297</v>
      </c>
      <c r="L13" s="1" t="s">
        <v>297</v>
      </c>
      <c r="M13" s="1" t="s">
        <v>256</v>
      </c>
      <c r="N13" s="1" t="s">
        <v>256</v>
      </c>
      <c r="O13" s="1" t="s">
        <v>257</v>
      </c>
      <c r="P13" s="1" t="s">
        <v>258</v>
      </c>
      <c r="Q13" s="1" t="s">
        <v>298</v>
      </c>
      <c r="R13" s="1" t="s">
        <v>75</v>
      </c>
      <c r="S13" s="1" t="s">
        <v>260</v>
      </c>
      <c r="T13" s="1" t="s">
        <v>261</v>
      </c>
    </row>
    <row r="14" s="1" customFormat="1" spans="1:20">
      <c r="A14" s="1" t="s">
        <v>184</v>
      </c>
      <c r="B14" s="1" t="s">
        <v>139</v>
      </c>
      <c r="C14" s="1" t="s">
        <v>185</v>
      </c>
      <c r="D14" s="1" t="s">
        <v>187</v>
      </c>
      <c r="E14" s="1" t="s">
        <v>299</v>
      </c>
      <c r="F14" s="1" t="s">
        <v>139</v>
      </c>
      <c r="G14" s="1" t="s">
        <v>171</v>
      </c>
      <c r="H14" s="1" t="s">
        <v>253</v>
      </c>
      <c r="I14" s="1" t="s">
        <v>300</v>
      </c>
      <c r="J14" s="1" t="s">
        <v>255</v>
      </c>
      <c r="K14" s="1" t="s">
        <v>300</v>
      </c>
      <c r="L14" s="1" t="s">
        <v>300</v>
      </c>
      <c r="M14" s="1" t="s">
        <v>256</v>
      </c>
      <c r="N14" s="1" t="s">
        <v>256</v>
      </c>
      <c r="O14" s="1" t="s">
        <v>257</v>
      </c>
      <c r="P14" s="1" t="s">
        <v>258</v>
      </c>
      <c r="Q14" s="1" t="s">
        <v>301</v>
      </c>
      <c r="R14" s="1" t="s">
        <v>75</v>
      </c>
      <c r="S14" s="1" t="s">
        <v>260</v>
      </c>
      <c r="T14" s="1" t="s">
        <v>261</v>
      </c>
    </row>
    <row r="15" s="1" customFormat="1" spans="1:20">
      <c r="A15" s="1" t="s">
        <v>203</v>
      </c>
      <c r="B15" s="1" t="s">
        <v>170</v>
      </c>
      <c r="C15" s="1" t="s">
        <v>204</v>
      </c>
      <c r="D15" s="1" t="s">
        <v>206</v>
      </c>
      <c r="E15" s="1" t="s">
        <v>302</v>
      </c>
      <c r="F15" s="1" t="s">
        <v>198</v>
      </c>
      <c r="G15" s="1" t="s">
        <v>199</v>
      </c>
      <c r="H15" s="1" t="s">
        <v>253</v>
      </c>
      <c r="I15" s="1" t="s">
        <v>303</v>
      </c>
      <c r="J15" s="1" t="s">
        <v>255</v>
      </c>
      <c r="K15" s="1" t="s">
        <v>303</v>
      </c>
      <c r="L15" s="1" t="s">
        <v>303</v>
      </c>
      <c r="M15" s="1" t="s">
        <v>256</v>
      </c>
      <c r="N15" s="1" t="s">
        <v>256</v>
      </c>
      <c r="O15" s="1" t="s">
        <v>257</v>
      </c>
      <c r="P15" s="1" t="s">
        <v>258</v>
      </c>
      <c r="Q15" s="1" t="s">
        <v>304</v>
      </c>
      <c r="R15" s="1" t="s">
        <v>75</v>
      </c>
      <c r="S15" s="1" t="s">
        <v>260</v>
      </c>
      <c r="T15" s="1" t="s">
        <v>261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2021-08-03T03:33:08Z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1B31978A7C36442684137F08B6BBB1F3</vt:lpwstr>
  </property>
</Properties>
</file>