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对账!$A$1:$I$26</definedName>
  </definedNames>
  <calcPr calcId="144525" concurrentCalc="0"/>
</workbook>
</file>

<file path=xl/sharedStrings.xml><?xml version="1.0" encoding="utf-8"?>
<sst xmlns="http://schemas.openxmlformats.org/spreadsheetml/2006/main" count="1078" uniqueCount="272">
  <si>
    <t>同程旅行对账单
(账期：20210726-20210801)</t>
  </si>
  <si>
    <t>应付房费总金额</t>
  </si>
  <si>
    <t>应付罚金总金额</t>
  </si>
  <si>
    <t>调整项</t>
  </si>
  <si>
    <t>币种</t>
  </si>
  <si>
    <t>应付合计</t>
  </si>
  <si>
    <t>19032.00</t>
  </si>
  <si>
    <t>0.00</t>
  </si>
  <si>
    <t>CNY</t>
  </si>
  <si>
    <t>安顺豪生温泉度假酒店</t>
  </si>
  <si>
    <t/>
  </si>
  <si>
    <t>小计:1547.00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</si>
  <si>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</si>
  <si>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</si>
  <si>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</si>
  <si>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</si>
  <si>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</si>
  <si>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</si>
  <si>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</si>
  <si>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</si>
  <si>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</si>
  <si>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</si>
  <si>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1089111575</t>
  </si>
  <si>
    <t>1003378</t>
  </si>
  <si>
    <t>陈嵩</t>
  </si>
  <si>
    <t>轻奢大床房</t>
  </si>
  <si>
    <t>2021/07/25</t>
  </si>
  <si>
    <t>2021/07/26</t>
  </si>
  <si>
    <t>1.00</t>
  </si>
  <si>
    <t>480.00</t>
  </si>
  <si>
    <t>1092816181</t>
  </si>
  <si>
    <t>姚德权</t>
  </si>
  <si>
    <t>2021/07/27</t>
  </si>
  <si>
    <t>2021/07/28</t>
  </si>
  <si>
    <t>520.00</t>
  </si>
  <si>
    <t>1096456285</t>
  </si>
  <si>
    <t>1025313</t>
  </si>
  <si>
    <t>丁丽萍</t>
  </si>
  <si>
    <t>豪庭双床房</t>
  </si>
  <si>
    <t>2021/07/30</t>
  </si>
  <si>
    <t>2021/07/31</t>
  </si>
  <si>
    <t>547.00</t>
  </si>
  <si>
    <t>广州世间香境七溪地度假村</t>
  </si>
  <si>
    <t>小计:1250.00</t>
  </si>
  <si>
    <t>1096732645</t>
  </si>
  <si>
    <t>522</t>
  </si>
  <si>
    <t>仼玲玲</t>
  </si>
  <si>
    <t>桃花岛大床房</t>
  </si>
  <si>
    <t>2021/08/01</t>
  </si>
  <si>
    <t>1250.00</t>
  </si>
  <si>
    <t>贵阳溪山里酒店</t>
  </si>
  <si>
    <t>小计:956.00</t>
  </si>
  <si>
    <t>1091471920</t>
  </si>
  <si>
    <t>148769</t>
  </si>
  <si>
    <t>朱婷,王霜</t>
  </si>
  <si>
    <t>高级双床房</t>
  </si>
  <si>
    <t>469.00</t>
  </si>
  <si>
    <t>1090298606</t>
  </si>
  <si>
    <t>148740</t>
  </si>
  <si>
    <t>程庆彩</t>
  </si>
  <si>
    <t>高级大床房</t>
  </si>
  <si>
    <t>487.00</t>
  </si>
  <si>
    <t>英德浈阳峡醴泉度假酒店</t>
  </si>
  <si>
    <t>小计:1394.00</t>
  </si>
  <si>
    <t>1094199742</t>
  </si>
  <si>
    <t>施春梅</t>
  </si>
  <si>
    <t>江景双床房</t>
  </si>
  <si>
    <t>2021/07/29</t>
  </si>
  <si>
    <t>418.00</t>
  </si>
  <si>
    <t>1096240383</t>
  </si>
  <si>
    <t>陈少娟</t>
  </si>
  <si>
    <t>438.00</t>
  </si>
  <si>
    <t>1097300726</t>
  </si>
  <si>
    <t>陈左建</t>
  </si>
  <si>
    <t>江景大床房</t>
  </si>
  <si>
    <t>538.00</t>
  </si>
  <si>
    <t>广州白云宾馆</t>
  </si>
  <si>
    <t>小计:8535.00</t>
  </si>
  <si>
    <t>1088219253</t>
  </si>
  <si>
    <t>F21G230126</t>
  </si>
  <si>
    <t>林月琴</t>
  </si>
  <si>
    <t>商务贵宾大床房</t>
  </si>
  <si>
    <t>2021/07/24</t>
  </si>
  <si>
    <t>2.00</t>
  </si>
  <si>
    <t>1186.00</t>
  </si>
  <si>
    <t>1092600911</t>
  </si>
  <si>
    <t>F21G270053</t>
  </si>
  <si>
    <t>潘伟坚</t>
  </si>
  <si>
    <t>593.00</t>
  </si>
  <si>
    <t>1087262815</t>
  </si>
  <si>
    <t>艾利</t>
  </si>
  <si>
    <t>商务贵宾双床房</t>
  </si>
  <si>
    <t>6.00</t>
  </si>
  <si>
    <t>3378.00</t>
  </si>
  <si>
    <t>1087265102</t>
  </si>
  <si>
    <t>陈涛</t>
  </si>
  <si>
    <t>维也纳国际酒店(肇庆七星岩星湖景区店)</t>
  </si>
  <si>
    <t>小计:944.00</t>
  </si>
  <si>
    <t>1093962898</t>
  </si>
  <si>
    <t>钟文轩</t>
  </si>
  <si>
    <t>园景双床房</t>
  </si>
  <si>
    <t>333.00</t>
  </si>
  <si>
    <t>曾珠</t>
  </si>
  <si>
    <t>1096689852</t>
  </si>
  <si>
    <t>黄建材</t>
  </si>
  <si>
    <t>山景双床房</t>
  </si>
  <si>
    <t>278.00</t>
  </si>
  <si>
    <t>英德徐家庄旅游度假村</t>
  </si>
  <si>
    <t>小计:487.00</t>
  </si>
  <si>
    <t>1090375811</t>
  </si>
  <si>
    <t>21072105</t>
  </si>
  <si>
    <t>廖妙珊</t>
  </si>
  <si>
    <t>亲子阁楼木屋</t>
  </si>
  <si>
    <t>椰风金隆酒店(琼海银海路旗舰店)</t>
  </si>
  <si>
    <t>小计:717.00</t>
  </si>
  <si>
    <t>1094421501</t>
  </si>
  <si>
    <t>闫潘飞</t>
  </si>
  <si>
    <t>豪华双床房</t>
  </si>
  <si>
    <t>261.00</t>
  </si>
  <si>
    <t>1095220009</t>
  </si>
  <si>
    <t>谭耀荣,谢泽光</t>
  </si>
  <si>
    <t>456.00</t>
  </si>
  <si>
    <t>东兴国门大酒店</t>
  </si>
  <si>
    <t>小计:760.00</t>
  </si>
  <si>
    <t>1092501178</t>
  </si>
  <si>
    <t>庞春</t>
  </si>
  <si>
    <t>190.00</t>
  </si>
  <si>
    <t>甘金凤</t>
  </si>
  <si>
    <t>1092572973</t>
  </si>
  <si>
    <t>佘天保</t>
  </si>
  <si>
    <t>李秋萍</t>
  </si>
  <si>
    <t>东莞虎门丰泰花园酒店</t>
  </si>
  <si>
    <t>小计:468.00</t>
  </si>
  <si>
    <t>1097329445</t>
  </si>
  <si>
    <t>潘君喜</t>
  </si>
  <si>
    <t>豪华园林双床房</t>
  </si>
  <si>
    <t>468.00</t>
  </si>
  <si>
    <t>韶关碧桂园太阳城酒店(高铁站店)</t>
  </si>
  <si>
    <t>小计:373.00</t>
  </si>
  <si>
    <t>1093889638</t>
  </si>
  <si>
    <t>付国</t>
  </si>
  <si>
    <t>城景大床房</t>
  </si>
  <si>
    <t>373.00</t>
  </si>
  <si>
    <t>临泽丹霞口石头城酒店</t>
  </si>
  <si>
    <t>小计:748.00</t>
  </si>
  <si>
    <t>1089695879</t>
  </si>
  <si>
    <t>李勇</t>
  </si>
  <si>
    <t>普通标间</t>
  </si>
  <si>
    <t>374.00</t>
  </si>
  <si>
    <t>张小洲</t>
  </si>
  <si>
    <t>英德石头酒店</t>
  </si>
  <si>
    <t>小计:853.00</t>
  </si>
  <si>
    <t>1097335790</t>
  </si>
  <si>
    <t>邓华贵</t>
  </si>
  <si>
    <t>独栋私家泡池大床房</t>
  </si>
  <si>
    <t>428.00</t>
  </si>
  <si>
    <t>1097517563</t>
  </si>
  <si>
    <t>钟彦生</t>
  </si>
  <si>
    <t>独栋私家泡池双床房</t>
  </si>
  <si>
    <t>425.00</t>
  </si>
  <si>
    <t>，</t>
  </si>
  <si>
    <t>202107240952490025</t>
  </si>
  <si>
    <t>202107271530500020</t>
  </si>
  <si>
    <t>202107301703010021</t>
  </si>
  <si>
    <t>直采</t>
  </si>
  <si>
    <t>202107261121380020</t>
  </si>
  <si>
    <t>202107251044050025</t>
  </si>
  <si>
    <t>202107281804120022</t>
  </si>
  <si>
    <t>202107301232590022</t>
  </si>
  <si>
    <t>202107311051470025</t>
  </si>
  <si>
    <t>A210803170748481 HOP：15135元</t>
  </si>
  <si>
    <t>i210803160243 房集：3897元</t>
  </si>
  <si>
    <t>总计：19032元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</si>
  <si>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</si>
  <si>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</si>
  <si>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</si>
  <si>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</si>
  <si>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</si>
  <si>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</si>
  <si>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</si>
  <si>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</si>
  <si>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</si>
  <si>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</si>
  <si>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</si>
  <si>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</si>
  <si>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</si>
  <si>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</si>
  <si>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</si>
  <si>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</si>
  <si>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</si>
  <si>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</si>
  <si>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1057680333</t>
  </si>
  <si>
    <t>2021-06-27</t>
  </si>
  <si>
    <t>2174302</t>
  </si>
  <si>
    <t>英德宝晶宫天鹅湖温泉酒店</t>
  </si>
  <si>
    <t>韩佳俊</t>
  </si>
  <si>
    <t>2021-07-26</t>
  </si>
  <si>
    <t>2021-07-28</t>
  </si>
  <si>
    <t>退房日周结</t>
  </si>
  <si>
    <t>2080.00</t>
  </si>
  <si>
    <t>RMB</t>
  </si>
  <si>
    <t>0</t>
  </si>
  <si>
    <t>同程艺龙国内酒店EBK</t>
  </si>
  <si>
    <t>2021-06-27 09:38:47</t>
  </si>
  <si>
    <t>否</t>
  </si>
  <si>
    <t>广州汇登信息科技有限公司</t>
  </si>
  <si>
    <t>2021-07-22</t>
  </si>
  <si>
    <t>2205521</t>
  </si>
  <si>
    <t>2021-07-24</t>
  </si>
  <si>
    <t>2021-07-30</t>
  </si>
  <si>
    <t>2021-07-22 19:24:44</t>
  </si>
  <si>
    <t>2205527</t>
  </si>
  <si>
    <t>2021-07-22 19:25:09</t>
  </si>
  <si>
    <t>2021-07-23</t>
  </si>
  <si>
    <t>2206349</t>
  </si>
  <si>
    <t>2021-07-23 15:14:51</t>
  </si>
  <si>
    <t>2207860</t>
  </si>
  <si>
    <t>李勇,张小洲</t>
  </si>
  <si>
    <t>2021-07-31</t>
  </si>
  <si>
    <t>748.00</t>
  </si>
  <si>
    <t>2021-07-24 22:02:29</t>
  </si>
  <si>
    <t>2021-07-25</t>
  </si>
  <si>
    <t>2208260</t>
  </si>
  <si>
    <t>2021-07-25 12:40:50</t>
  </si>
  <si>
    <t>2021-07-27</t>
  </si>
  <si>
    <t>2209565</t>
  </si>
  <si>
    <t>庞春,甘金凤</t>
  </si>
  <si>
    <t>380.00</t>
  </si>
  <si>
    <t>2021-07-27 08:53:46</t>
  </si>
  <si>
    <t>2209617</t>
  </si>
  <si>
    <t>佘天保,李秋萍</t>
  </si>
  <si>
    <t>2021-07-27 10:17:14</t>
  </si>
  <si>
    <t>4854890289873933462</t>
  </si>
  <si>
    <t>2209620</t>
  </si>
  <si>
    <t>东营宾馆</t>
  </si>
  <si>
    <t>陈荣聪</t>
  </si>
  <si>
    <t>412.00</t>
  </si>
  <si>
    <t>2021-07-27 10:22:00</t>
  </si>
  <si>
    <t>2209637</t>
  </si>
  <si>
    <t>2021-07-29</t>
  </si>
  <si>
    <t>2021-07-27 10:57:45</t>
  </si>
  <si>
    <t>2210877</t>
  </si>
  <si>
    <t>2021-07-28 11:23:10</t>
  </si>
  <si>
    <t>2211025</t>
  </si>
  <si>
    <t>钟文轩,曾珠</t>
  </si>
  <si>
    <t>666.00</t>
  </si>
  <si>
    <t>2021-07-28 12:59:52</t>
  </si>
  <si>
    <t>1094360557</t>
  </si>
  <si>
    <t>2211967</t>
  </si>
  <si>
    <t>余锦华</t>
  </si>
  <si>
    <t>2021-08-01</t>
  </si>
  <si>
    <t>-278</t>
  </si>
  <si>
    <t>2021-07-28 21:48:55</t>
  </si>
  <si>
    <t>1094373373</t>
  </si>
  <si>
    <t>2211996</t>
  </si>
  <si>
    <t>苏小英</t>
  </si>
  <si>
    <t>2021-07-28 21:48:50</t>
  </si>
  <si>
    <t>2212114</t>
  </si>
  <si>
    <t>2021-07-28 22:27:31</t>
  </si>
  <si>
    <t>2212714</t>
  </si>
  <si>
    <t>2021-07-29 15:13:37</t>
  </si>
  <si>
    <t>2213785</t>
  </si>
  <si>
    <t>2021-07-30 22:01:57</t>
  </si>
  <si>
    <t>2213845</t>
  </si>
  <si>
    <t>世间香境七溪地度假村</t>
  </si>
  <si>
    <t>2021-07-31 09:16:17</t>
  </si>
  <si>
    <t>2214163</t>
  </si>
  <si>
    <t>2021-07-31 11:46:42</t>
  </si>
  <si>
    <t>109751756</t>
  </si>
  <si>
    <t>2214347</t>
  </si>
  <si>
    <t>石头酒店</t>
  </si>
  <si>
    <t>2021-07-31 15:17:59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</si>
</sst>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3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31</v>
      </c>
      <c r="F12" t="s">
        <v>25</v>
      </c>
      <c r="G12" t="s">
        <v>32</v>
      </c>
      <c r="H12" t="s">
        <v>33</v>
      </c>
      <c r="I12" t="s">
        <v>28</v>
      </c>
      <c r="J12" t="s">
        <v>8</v>
      </c>
      <c r="K12" t="s">
        <v>34</v>
      </c>
    </row>
    <row r="13" spans="2:11">
      <c r="B13" t="s">
        <v>21</v>
      </c>
      <c r="C13" t="s">
        <v>35</v>
      </c>
      <c r="D13" t="s">
        <v>36</v>
      </c>
      <c r="E13" t="s">
        <v>37</v>
      </c>
      <c r="F13" t="s">
        <v>38</v>
      </c>
      <c r="G13" t="s">
        <v>39</v>
      </c>
      <c r="H13" t="s">
        <v>40</v>
      </c>
      <c r="I13" t="s">
        <v>28</v>
      </c>
      <c r="J13" t="s">
        <v>8</v>
      </c>
      <c r="K13" t="s">
        <v>41</v>
      </c>
    </row>
    <row r="14" spans="2:12">
      <c r="B14" s="3" t="s">
        <v>42</v>
      </c>
      <c r="C14" s="3" t="s">
        <v>10</v>
      </c>
      <c r="D14" s="3" t="s">
        <v>10</v>
      </c>
      <c r="E14" s="3" t="s">
        <v>10</v>
      </c>
      <c r="F14" s="3" t="s">
        <v>43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1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</row>
    <row r="16" spans="2:11">
      <c r="B16" t="s">
        <v>21</v>
      </c>
      <c r="C16" t="s">
        <v>44</v>
      </c>
      <c r="D16" t="s">
        <v>45</v>
      </c>
      <c r="E16" t="s">
        <v>46</v>
      </c>
      <c r="F16" t="s">
        <v>47</v>
      </c>
      <c r="G16" t="s">
        <v>40</v>
      </c>
      <c r="H16" t="s">
        <v>48</v>
      </c>
      <c r="I16" t="s">
        <v>28</v>
      </c>
      <c r="J16" t="s">
        <v>8</v>
      </c>
      <c r="K16" t="s">
        <v>49</v>
      </c>
    </row>
    <row r="17" spans="2:12">
      <c r="B17" s="3" t="s">
        <v>50</v>
      </c>
      <c r="C17" s="3" t="s">
        <v>10</v>
      </c>
      <c r="D17" s="3" t="s">
        <v>10</v>
      </c>
      <c r="E17" s="3" t="s">
        <v>10</v>
      </c>
      <c r="F17" s="3" t="s">
        <v>51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52</v>
      </c>
      <c r="D19" t="s">
        <v>53</v>
      </c>
      <c r="E19" t="s">
        <v>54</v>
      </c>
      <c r="F19" t="s">
        <v>55</v>
      </c>
      <c r="G19" t="s">
        <v>27</v>
      </c>
      <c r="H19" t="s">
        <v>32</v>
      </c>
      <c r="I19" t="s">
        <v>28</v>
      </c>
      <c r="J19" t="s">
        <v>8</v>
      </c>
      <c r="K19" t="s">
        <v>56</v>
      </c>
    </row>
    <row r="20" spans="2:11">
      <c r="B20" t="s">
        <v>21</v>
      </c>
      <c r="C20" t="s">
        <v>57</v>
      </c>
      <c r="D20" t="s">
        <v>58</v>
      </c>
      <c r="E20" t="s">
        <v>59</v>
      </c>
      <c r="F20" t="s">
        <v>60</v>
      </c>
      <c r="G20" t="s">
        <v>32</v>
      </c>
      <c r="H20" t="s">
        <v>33</v>
      </c>
      <c r="I20" t="s">
        <v>28</v>
      </c>
      <c r="J20" t="s">
        <v>8</v>
      </c>
      <c r="K20" t="s">
        <v>61</v>
      </c>
    </row>
    <row r="21" spans="2:12">
      <c r="B21" s="3" t="s">
        <v>62</v>
      </c>
      <c r="C21" s="3" t="s">
        <v>10</v>
      </c>
      <c r="D21" s="3" t="s">
        <v>10</v>
      </c>
      <c r="E21" s="3" t="s">
        <v>10</v>
      </c>
      <c r="F21" s="3" t="s">
        <v>63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1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</row>
    <row r="23" spans="2:11">
      <c r="B23" t="s">
        <v>21</v>
      </c>
      <c r="C23" t="s">
        <v>64</v>
      </c>
      <c r="D23" t="s">
        <v>10</v>
      </c>
      <c r="E23" t="s">
        <v>65</v>
      </c>
      <c r="F23" t="s">
        <v>66</v>
      </c>
      <c r="G23" t="s">
        <v>33</v>
      </c>
      <c r="H23" t="s">
        <v>67</v>
      </c>
      <c r="I23" t="s">
        <v>28</v>
      </c>
      <c r="J23" t="s">
        <v>8</v>
      </c>
      <c r="K23" t="s">
        <v>68</v>
      </c>
    </row>
    <row r="24" spans="2:11">
      <c r="B24" t="s">
        <v>21</v>
      </c>
      <c r="C24" t="s">
        <v>69</v>
      </c>
      <c r="D24" t="s">
        <v>10</v>
      </c>
      <c r="E24" t="s">
        <v>70</v>
      </c>
      <c r="F24" t="s">
        <v>66</v>
      </c>
      <c r="G24" t="s">
        <v>39</v>
      </c>
      <c r="H24" t="s">
        <v>40</v>
      </c>
      <c r="I24" t="s">
        <v>28</v>
      </c>
      <c r="J24" t="s">
        <v>8</v>
      </c>
      <c r="K24" t="s">
        <v>71</v>
      </c>
    </row>
    <row r="25" spans="2:11">
      <c r="B25" t="s">
        <v>21</v>
      </c>
      <c r="C25" t="s">
        <v>72</v>
      </c>
      <c r="D25" t="s">
        <v>10</v>
      </c>
      <c r="E25" t="s">
        <v>73</v>
      </c>
      <c r="F25" t="s">
        <v>74</v>
      </c>
      <c r="G25" t="s">
        <v>40</v>
      </c>
      <c r="H25" t="s">
        <v>48</v>
      </c>
      <c r="I25" t="s">
        <v>28</v>
      </c>
      <c r="J25" t="s">
        <v>8</v>
      </c>
      <c r="K25" t="s">
        <v>75</v>
      </c>
    </row>
    <row r="26" spans="2:12">
      <c r="B26" s="3" t="s">
        <v>76</v>
      </c>
      <c r="C26" s="3" t="s">
        <v>10</v>
      </c>
      <c r="D26" s="3" t="s">
        <v>10</v>
      </c>
      <c r="E26" s="3" t="s">
        <v>10</v>
      </c>
      <c r="F26" s="3" t="s">
        <v>77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78</v>
      </c>
      <c r="D28" t="s">
        <v>79</v>
      </c>
      <c r="E28" t="s">
        <v>80</v>
      </c>
      <c r="F28" t="s">
        <v>81</v>
      </c>
      <c r="G28" t="s">
        <v>82</v>
      </c>
      <c r="H28" t="s">
        <v>27</v>
      </c>
      <c r="I28" t="s">
        <v>83</v>
      </c>
      <c r="J28" t="s">
        <v>8</v>
      </c>
      <c r="K28" t="s">
        <v>84</v>
      </c>
    </row>
    <row r="29" spans="2:11">
      <c r="B29" t="s">
        <v>21</v>
      </c>
      <c r="C29" t="s">
        <v>85</v>
      </c>
      <c r="D29" t="s">
        <v>86</v>
      </c>
      <c r="E29" t="s">
        <v>87</v>
      </c>
      <c r="F29" t="s">
        <v>81</v>
      </c>
      <c r="G29" t="s">
        <v>33</v>
      </c>
      <c r="H29" t="s">
        <v>67</v>
      </c>
      <c r="I29" t="s">
        <v>28</v>
      </c>
      <c r="J29" t="s">
        <v>8</v>
      </c>
      <c r="K29" t="s">
        <v>88</v>
      </c>
    </row>
    <row r="30" spans="2:11">
      <c r="B30" t="s">
        <v>21</v>
      </c>
      <c r="C30" t="s">
        <v>89</v>
      </c>
      <c r="D30" t="s">
        <v>10</v>
      </c>
      <c r="E30" t="s">
        <v>90</v>
      </c>
      <c r="F30" t="s">
        <v>91</v>
      </c>
      <c r="G30" t="s">
        <v>82</v>
      </c>
      <c r="H30" t="s">
        <v>39</v>
      </c>
      <c r="I30" t="s">
        <v>92</v>
      </c>
      <c r="J30" t="s">
        <v>8</v>
      </c>
      <c r="K30" t="s">
        <v>93</v>
      </c>
    </row>
    <row r="31" spans="2:11">
      <c r="B31" t="s">
        <v>21</v>
      </c>
      <c r="C31" t="s">
        <v>94</v>
      </c>
      <c r="D31" t="s">
        <v>10</v>
      </c>
      <c r="E31" t="s">
        <v>95</v>
      </c>
      <c r="F31" t="s">
        <v>91</v>
      </c>
      <c r="G31" t="s">
        <v>82</v>
      </c>
      <c r="H31" t="s">
        <v>39</v>
      </c>
      <c r="I31" t="s">
        <v>92</v>
      </c>
      <c r="J31" t="s">
        <v>8</v>
      </c>
      <c r="K31" t="s">
        <v>93</v>
      </c>
    </row>
    <row r="32" spans="2:12">
      <c r="B32" s="3" t="s">
        <v>96</v>
      </c>
      <c r="C32" s="3" t="s">
        <v>10</v>
      </c>
      <c r="D32" s="3" t="s">
        <v>10</v>
      </c>
      <c r="E32" s="3" t="s">
        <v>10</v>
      </c>
      <c r="F32" s="3" t="s">
        <v>97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98</v>
      </c>
      <c r="D34" t="s">
        <v>10</v>
      </c>
      <c r="E34" t="s">
        <v>99</v>
      </c>
      <c r="F34" t="s">
        <v>100</v>
      </c>
      <c r="G34" t="s">
        <v>39</v>
      </c>
      <c r="H34" t="s">
        <v>40</v>
      </c>
      <c r="I34" t="s">
        <v>28</v>
      </c>
      <c r="J34" t="s">
        <v>8</v>
      </c>
      <c r="K34" t="s">
        <v>101</v>
      </c>
    </row>
    <row r="35" spans="2:11">
      <c r="B35" t="s">
        <v>21</v>
      </c>
      <c r="C35" t="s">
        <v>98</v>
      </c>
      <c r="D35" t="s">
        <v>10</v>
      </c>
      <c r="E35" t="s">
        <v>102</v>
      </c>
      <c r="F35" t="s">
        <v>100</v>
      </c>
      <c r="G35" t="s">
        <v>39</v>
      </c>
      <c r="H35" t="s">
        <v>40</v>
      </c>
      <c r="I35" t="s">
        <v>28</v>
      </c>
      <c r="J35" t="s">
        <v>8</v>
      </c>
      <c r="K35" t="s">
        <v>101</v>
      </c>
    </row>
    <row r="36" spans="2:11">
      <c r="B36" t="s">
        <v>21</v>
      </c>
      <c r="C36" t="s">
        <v>103</v>
      </c>
      <c r="D36" t="s">
        <v>10</v>
      </c>
      <c r="E36" t="s">
        <v>104</v>
      </c>
      <c r="F36" t="s">
        <v>105</v>
      </c>
      <c r="G36" t="s">
        <v>40</v>
      </c>
      <c r="H36" t="s">
        <v>48</v>
      </c>
      <c r="I36" t="s">
        <v>28</v>
      </c>
      <c r="J36" t="s">
        <v>8</v>
      </c>
      <c r="K36" t="s">
        <v>106</v>
      </c>
    </row>
    <row r="37" spans="2:12">
      <c r="B37" s="3" t="s">
        <v>107</v>
      </c>
      <c r="C37" s="3" t="s">
        <v>10</v>
      </c>
      <c r="D37" s="3" t="s">
        <v>10</v>
      </c>
      <c r="E37" s="3" t="s">
        <v>10</v>
      </c>
      <c r="F37" s="3" t="s">
        <v>108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1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</row>
    <row r="39" spans="2:11">
      <c r="B39" t="s">
        <v>21</v>
      </c>
      <c r="C39" t="s">
        <v>109</v>
      </c>
      <c r="D39" t="s">
        <v>110</v>
      </c>
      <c r="E39" t="s">
        <v>111</v>
      </c>
      <c r="F39" t="s">
        <v>112</v>
      </c>
      <c r="G39" t="s">
        <v>26</v>
      </c>
      <c r="H39" t="s">
        <v>27</v>
      </c>
      <c r="I39" t="s">
        <v>28</v>
      </c>
      <c r="J39" t="s">
        <v>8</v>
      </c>
      <c r="K39" t="s">
        <v>61</v>
      </c>
    </row>
    <row r="40" spans="2:12">
      <c r="B40" s="3" t="s">
        <v>113</v>
      </c>
      <c r="C40" s="3" t="s">
        <v>10</v>
      </c>
      <c r="D40" s="3" t="s">
        <v>10</v>
      </c>
      <c r="E40" s="3" t="s">
        <v>10</v>
      </c>
      <c r="F40" s="3" t="s">
        <v>114</v>
      </c>
      <c r="G40" s="3" t="s">
        <v>10</v>
      </c>
      <c r="H40" s="3" t="s">
        <v>10</v>
      </c>
      <c r="I40" s="3" t="s">
        <v>10</v>
      </c>
      <c r="J40" s="3" t="s">
        <v>10</v>
      </c>
      <c r="K40" s="3" t="s">
        <v>10</v>
      </c>
      <c r="L40" s="3" t="s">
        <v>10</v>
      </c>
    </row>
    <row r="41" spans="2:11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</row>
    <row r="42" spans="2:11">
      <c r="B42" t="s">
        <v>21</v>
      </c>
      <c r="C42" t="s">
        <v>115</v>
      </c>
      <c r="D42" t="s">
        <v>10</v>
      </c>
      <c r="E42" t="s">
        <v>116</v>
      </c>
      <c r="F42" t="s">
        <v>117</v>
      </c>
      <c r="G42" t="s">
        <v>33</v>
      </c>
      <c r="H42" t="s">
        <v>67</v>
      </c>
      <c r="I42" t="s">
        <v>28</v>
      </c>
      <c r="J42" t="s">
        <v>8</v>
      </c>
      <c r="K42" t="s">
        <v>118</v>
      </c>
    </row>
    <row r="43" spans="2:11">
      <c r="B43" t="s">
        <v>21</v>
      </c>
      <c r="C43" t="s">
        <v>119</v>
      </c>
      <c r="D43" t="s">
        <v>10</v>
      </c>
      <c r="E43" t="s">
        <v>120</v>
      </c>
      <c r="F43" t="s">
        <v>117</v>
      </c>
      <c r="G43" t="s">
        <v>67</v>
      </c>
      <c r="H43" t="s">
        <v>40</v>
      </c>
      <c r="I43" t="s">
        <v>83</v>
      </c>
      <c r="J43" t="s">
        <v>8</v>
      </c>
      <c r="K43" t="s">
        <v>121</v>
      </c>
    </row>
    <row r="44" spans="2:12">
      <c r="B44" s="3" t="s">
        <v>122</v>
      </c>
      <c r="C44" s="3" t="s">
        <v>10</v>
      </c>
      <c r="D44" s="3" t="s">
        <v>10</v>
      </c>
      <c r="E44" s="3" t="s">
        <v>10</v>
      </c>
      <c r="F44" s="3" t="s">
        <v>123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1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</row>
    <row r="46" spans="2:11">
      <c r="B46" t="s">
        <v>21</v>
      </c>
      <c r="C46" t="s">
        <v>124</v>
      </c>
      <c r="D46" t="s">
        <v>10</v>
      </c>
      <c r="E46" t="s">
        <v>125</v>
      </c>
      <c r="F46" t="s">
        <v>55</v>
      </c>
      <c r="G46" t="s">
        <v>32</v>
      </c>
      <c r="H46" t="s">
        <v>33</v>
      </c>
      <c r="I46" t="s">
        <v>28</v>
      </c>
      <c r="J46" t="s">
        <v>8</v>
      </c>
      <c r="K46" t="s">
        <v>126</v>
      </c>
    </row>
    <row r="47" spans="2:11">
      <c r="B47" t="s">
        <v>21</v>
      </c>
      <c r="C47" t="s">
        <v>124</v>
      </c>
      <c r="D47" t="s">
        <v>10</v>
      </c>
      <c r="E47" t="s">
        <v>127</v>
      </c>
      <c r="F47" t="s">
        <v>55</v>
      </c>
      <c r="G47" t="s">
        <v>32</v>
      </c>
      <c r="H47" t="s">
        <v>33</v>
      </c>
      <c r="I47" t="s">
        <v>28</v>
      </c>
      <c r="J47" t="s">
        <v>8</v>
      </c>
      <c r="K47" t="s">
        <v>126</v>
      </c>
    </row>
    <row r="48" spans="2:11">
      <c r="B48" t="s">
        <v>21</v>
      </c>
      <c r="C48" t="s">
        <v>128</v>
      </c>
      <c r="D48" t="s">
        <v>10</v>
      </c>
      <c r="E48" t="s">
        <v>129</v>
      </c>
      <c r="F48" t="s">
        <v>55</v>
      </c>
      <c r="G48" t="s">
        <v>32</v>
      </c>
      <c r="H48" t="s">
        <v>33</v>
      </c>
      <c r="I48" t="s">
        <v>28</v>
      </c>
      <c r="J48" t="s">
        <v>8</v>
      </c>
      <c r="K48" t="s">
        <v>126</v>
      </c>
    </row>
    <row r="49" spans="2:11">
      <c r="B49" t="s">
        <v>21</v>
      </c>
      <c r="C49" t="s">
        <v>128</v>
      </c>
      <c r="D49" t="s">
        <v>10</v>
      </c>
      <c r="E49" t="s">
        <v>130</v>
      </c>
      <c r="F49" t="s">
        <v>55</v>
      </c>
      <c r="G49" t="s">
        <v>32</v>
      </c>
      <c r="H49" t="s">
        <v>33</v>
      </c>
      <c r="I49" t="s">
        <v>28</v>
      </c>
      <c r="J49" t="s">
        <v>8</v>
      </c>
      <c r="K49" t="s">
        <v>126</v>
      </c>
    </row>
    <row r="50" spans="2:12">
      <c r="B50" s="3" t="s">
        <v>131</v>
      </c>
      <c r="C50" s="3" t="s">
        <v>10</v>
      </c>
      <c r="D50" s="3" t="s">
        <v>10</v>
      </c>
      <c r="E50" s="3" t="s">
        <v>10</v>
      </c>
      <c r="F50" s="3" t="s">
        <v>132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1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4</v>
      </c>
      <c r="K51" s="3" t="s">
        <v>20</v>
      </c>
    </row>
    <row r="52" spans="2:11">
      <c r="B52" t="s">
        <v>21</v>
      </c>
      <c r="C52" t="s">
        <v>133</v>
      </c>
      <c r="D52" t="s">
        <v>10</v>
      </c>
      <c r="E52" t="s">
        <v>134</v>
      </c>
      <c r="F52" t="s">
        <v>135</v>
      </c>
      <c r="G52" t="s">
        <v>40</v>
      </c>
      <c r="H52" t="s">
        <v>48</v>
      </c>
      <c r="I52" t="s">
        <v>28</v>
      </c>
      <c r="J52" t="s">
        <v>8</v>
      </c>
      <c r="K52" t="s">
        <v>136</v>
      </c>
    </row>
    <row r="53" spans="2:12">
      <c r="B53" s="3" t="s">
        <v>137</v>
      </c>
      <c r="C53" s="3" t="s">
        <v>10</v>
      </c>
      <c r="D53" s="3" t="s">
        <v>10</v>
      </c>
      <c r="E53" s="3" t="s">
        <v>10</v>
      </c>
      <c r="F53" s="3" t="s">
        <v>138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1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</row>
    <row r="55" spans="2:11">
      <c r="B55" t="s">
        <v>21</v>
      </c>
      <c r="C55" t="s">
        <v>139</v>
      </c>
      <c r="D55" t="s">
        <v>10</v>
      </c>
      <c r="E55" t="s">
        <v>140</v>
      </c>
      <c r="F55" t="s">
        <v>141</v>
      </c>
      <c r="G55" t="s">
        <v>67</v>
      </c>
      <c r="H55" t="s">
        <v>39</v>
      </c>
      <c r="I55" t="s">
        <v>28</v>
      </c>
      <c r="J55" t="s">
        <v>8</v>
      </c>
      <c r="K55" t="s">
        <v>142</v>
      </c>
    </row>
    <row r="56" spans="2:12">
      <c r="B56" s="3" t="s">
        <v>143</v>
      </c>
      <c r="C56" s="3" t="s">
        <v>10</v>
      </c>
      <c r="D56" s="3" t="s">
        <v>10</v>
      </c>
      <c r="E56" s="3" t="s">
        <v>10</v>
      </c>
      <c r="F56" s="3" t="s">
        <v>144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1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</row>
    <row r="58" spans="2:11">
      <c r="B58" t="s">
        <v>21</v>
      </c>
      <c r="C58" t="s">
        <v>145</v>
      </c>
      <c r="D58" t="s">
        <v>10</v>
      </c>
      <c r="E58" t="s">
        <v>146</v>
      </c>
      <c r="F58" t="s">
        <v>147</v>
      </c>
      <c r="G58" t="s">
        <v>39</v>
      </c>
      <c r="H58" t="s">
        <v>40</v>
      </c>
      <c r="I58" t="s">
        <v>28</v>
      </c>
      <c r="J58" t="s">
        <v>8</v>
      </c>
      <c r="K58" t="s">
        <v>148</v>
      </c>
    </row>
    <row r="59" spans="2:11">
      <c r="B59" t="s">
        <v>21</v>
      </c>
      <c r="C59" t="s">
        <v>145</v>
      </c>
      <c r="D59" t="s">
        <v>10</v>
      </c>
      <c r="E59" t="s">
        <v>149</v>
      </c>
      <c r="F59" t="s">
        <v>147</v>
      </c>
      <c r="G59" t="s">
        <v>39</v>
      </c>
      <c r="H59" t="s">
        <v>40</v>
      </c>
      <c r="I59" t="s">
        <v>28</v>
      </c>
      <c r="J59" t="s">
        <v>8</v>
      </c>
      <c r="K59" t="s">
        <v>148</v>
      </c>
    </row>
    <row r="60" spans="2:12">
      <c r="B60" s="3" t="s">
        <v>150</v>
      </c>
      <c r="C60" s="3" t="s">
        <v>10</v>
      </c>
      <c r="D60" s="3" t="s">
        <v>10</v>
      </c>
      <c r="E60" s="3" t="s">
        <v>10</v>
      </c>
      <c r="F60" s="3" t="s">
        <v>151</v>
      </c>
      <c r="G60" s="3" t="s">
        <v>10</v>
      </c>
      <c r="H60" s="3" t="s">
        <v>10</v>
      </c>
      <c r="I60" s="3" t="s">
        <v>10</v>
      </c>
      <c r="J60" s="3" t="s">
        <v>10</v>
      </c>
      <c r="K60" s="3" t="s">
        <v>10</v>
      </c>
      <c r="L60" s="3" t="s">
        <v>10</v>
      </c>
    </row>
    <row r="61" spans="2:11">
      <c r="B61" s="3" t="s">
        <v>12</v>
      </c>
      <c r="C61" s="3" t="s">
        <v>13</v>
      </c>
      <c r="D61" s="3" t="s">
        <v>14</v>
      </c>
      <c r="E61" s="3" t="s">
        <v>15</v>
      </c>
      <c r="F61" s="3" t="s">
        <v>16</v>
      </c>
      <c r="G61" s="3" t="s">
        <v>17</v>
      </c>
      <c r="H61" s="3" t="s">
        <v>18</v>
      </c>
      <c r="I61" s="3" t="s">
        <v>19</v>
      </c>
      <c r="J61" s="3" t="s">
        <v>4</v>
      </c>
      <c r="K61" s="3" t="s">
        <v>20</v>
      </c>
    </row>
    <row r="62" spans="2:11">
      <c r="B62" t="s">
        <v>21</v>
      </c>
      <c r="C62" t="s">
        <v>152</v>
      </c>
      <c r="D62" t="s">
        <v>10</v>
      </c>
      <c r="E62" t="s">
        <v>153</v>
      </c>
      <c r="F62" t="s">
        <v>154</v>
      </c>
      <c r="G62" t="s">
        <v>40</v>
      </c>
      <c r="H62" t="s">
        <v>48</v>
      </c>
      <c r="I62" t="s">
        <v>28</v>
      </c>
      <c r="J62" t="s">
        <v>8</v>
      </c>
      <c r="K62" t="s">
        <v>155</v>
      </c>
    </row>
    <row r="63" spans="2:11">
      <c r="B63" t="s">
        <v>21</v>
      </c>
      <c r="C63" t="s">
        <v>156</v>
      </c>
      <c r="D63" t="s">
        <v>10</v>
      </c>
      <c r="E63" t="s">
        <v>157</v>
      </c>
      <c r="F63" t="s">
        <v>158</v>
      </c>
      <c r="G63" t="s">
        <v>40</v>
      </c>
      <c r="H63" t="s">
        <v>48</v>
      </c>
      <c r="I63" t="s">
        <v>28</v>
      </c>
      <c r="J63" t="s">
        <v>8</v>
      </c>
      <c r="K63" t="s">
        <v>159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F40" sqref="F40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160</v>
      </c>
    </row>
    <row r="2" hidden="1" spans="1:10">
      <c r="A2">
        <v>1089111575</v>
      </c>
      <c r="B2" t="s">
        <v>26</v>
      </c>
      <c r="C2" t="s">
        <v>27</v>
      </c>
      <c r="D2" s="4">
        <v>480</v>
      </c>
      <c r="E2">
        <v>480</v>
      </c>
      <c r="F2" s="8" t="s">
        <v>161</v>
      </c>
      <c r="G2">
        <f>D2-E2</f>
        <v>0</v>
      </c>
      <c r="H2" t="str">
        <f>$H$1&amp;F2</f>
        <v>，202107240952490025</v>
      </c>
      <c r="I2" t="e">
        <f>VLOOKUP(A2,HOP!A:T,20,0)</f>
        <v>#N/A</v>
      </c>
      <c r="J2">
        <v>7.24</v>
      </c>
    </row>
    <row r="3" hidden="1" spans="1:10">
      <c r="A3">
        <v>1092816181</v>
      </c>
      <c r="B3" t="s">
        <v>32</v>
      </c>
      <c r="C3" t="s">
        <v>33</v>
      </c>
      <c r="D3" s="4">
        <v>520</v>
      </c>
      <c r="E3">
        <v>520</v>
      </c>
      <c r="F3" s="8" t="s">
        <v>162</v>
      </c>
      <c r="G3">
        <f t="shared" ref="G3:G26" si="0">D3-E3</f>
        <v>0</v>
      </c>
      <c r="H3" t="str">
        <f t="shared" ref="H3:H26" si="1">$H$1&amp;F3</f>
        <v>，202107271530500020</v>
      </c>
      <c r="I3" t="e">
        <f>VLOOKUP(A3,HOP!A:T,20,0)</f>
        <v>#N/A</v>
      </c>
      <c r="J3">
        <v>7.27</v>
      </c>
    </row>
    <row r="4" hidden="1" spans="1:10">
      <c r="A4">
        <v>1096456285</v>
      </c>
      <c r="B4" t="s">
        <v>39</v>
      </c>
      <c r="C4" t="s">
        <v>40</v>
      </c>
      <c r="D4" s="4">
        <v>547</v>
      </c>
      <c r="E4">
        <v>547</v>
      </c>
      <c r="F4" s="8" t="s">
        <v>163</v>
      </c>
      <c r="G4">
        <f t="shared" si="0"/>
        <v>0</v>
      </c>
      <c r="H4" t="str">
        <f t="shared" si="1"/>
        <v>，202107301703010021</v>
      </c>
      <c r="I4" t="e">
        <f>VLOOKUP(A4,HOP!A:T,20,0)</f>
        <v>#N/A</v>
      </c>
      <c r="J4" s="6">
        <v>7.3</v>
      </c>
    </row>
    <row r="5" spans="1:9">
      <c r="A5">
        <v>1096732645</v>
      </c>
      <c r="B5" t="s">
        <v>40</v>
      </c>
      <c r="C5" t="s">
        <v>48</v>
      </c>
      <c r="D5" s="4">
        <v>1250</v>
      </c>
      <c r="E5">
        <v>1250</v>
      </c>
      <c r="F5">
        <v>2213845</v>
      </c>
      <c r="G5">
        <f t="shared" si="0"/>
        <v>0</v>
      </c>
      <c r="H5" t="str">
        <f t="shared" si="1"/>
        <v>，2213845</v>
      </c>
      <c r="I5" t="s">
        <v>164</v>
      </c>
    </row>
    <row r="6" hidden="1" spans="1:10">
      <c r="A6">
        <v>1091471920</v>
      </c>
      <c r="B6" t="s">
        <v>27</v>
      </c>
      <c r="C6" t="s">
        <v>32</v>
      </c>
      <c r="D6" s="4">
        <v>469</v>
      </c>
      <c r="E6">
        <v>469</v>
      </c>
      <c r="F6" s="8" t="s">
        <v>165</v>
      </c>
      <c r="G6">
        <f t="shared" si="0"/>
        <v>0</v>
      </c>
      <c r="H6" t="str">
        <f t="shared" si="1"/>
        <v>，202107261121380020</v>
      </c>
      <c r="I6" t="e">
        <f>VLOOKUP(A6,HOP!A:T,20,0)</f>
        <v>#N/A</v>
      </c>
      <c r="J6">
        <v>7.26</v>
      </c>
    </row>
    <row r="7" hidden="1" spans="1:10">
      <c r="A7">
        <v>1090298606</v>
      </c>
      <c r="B7" t="s">
        <v>32</v>
      </c>
      <c r="C7" t="s">
        <v>33</v>
      </c>
      <c r="D7" s="4">
        <v>487</v>
      </c>
      <c r="E7">
        <v>487</v>
      </c>
      <c r="F7" s="8" t="s">
        <v>166</v>
      </c>
      <c r="G7">
        <f t="shared" si="0"/>
        <v>0</v>
      </c>
      <c r="H7" t="str">
        <f t="shared" si="1"/>
        <v>，202107251044050025</v>
      </c>
      <c r="I7" t="e">
        <f>VLOOKUP(A7,HOP!A:T,20,0)</f>
        <v>#N/A</v>
      </c>
      <c r="J7">
        <v>7.25</v>
      </c>
    </row>
    <row r="8" hidden="1" spans="1:10">
      <c r="A8">
        <v>1094199742</v>
      </c>
      <c r="B8" t="s">
        <v>33</v>
      </c>
      <c r="C8" t="s">
        <v>67</v>
      </c>
      <c r="D8" s="4">
        <v>418</v>
      </c>
      <c r="E8">
        <v>418</v>
      </c>
      <c r="F8" s="8" t="s">
        <v>167</v>
      </c>
      <c r="G8">
        <f t="shared" si="0"/>
        <v>0</v>
      </c>
      <c r="H8" t="str">
        <f t="shared" si="1"/>
        <v>，202107281804120022</v>
      </c>
      <c r="I8" t="e">
        <f>VLOOKUP(A8,HOP!A:T,20,0)</f>
        <v>#N/A</v>
      </c>
      <c r="J8">
        <v>7.28</v>
      </c>
    </row>
    <row r="9" hidden="1" spans="1:10">
      <c r="A9">
        <v>1096240383</v>
      </c>
      <c r="B9" t="s">
        <v>39</v>
      </c>
      <c r="C9" t="s">
        <v>40</v>
      </c>
      <c r="D9" s="4">
        <v>438</v>
      </c>
      <c r="E9">
        <v>438</v>
      </c>
      <c r="F9" s="8" t="s">
        <v>168</v>
      </c>
      <c r="G9">
        <f t="shared" si="0"/>
        <v>0</v>
      </c>
      <c r="H9" t="str">
        <f t="shared" si="1"/>
        <v>，202107301232590022</v>
      </c>
      <c r="I9" t="e">
        <f>VLOOKUP(A9,HOP!A:T,20,0)</f>
        <v>#N/A</v>
      </c>
      <c r="J9" s="6">
        <v>7.3</v>
      </c>
    </row>
    <row r="10" hidden="1" spans="1:10">
      <c r="A10">
        <v>1097300726</v>
      </c>
      <c r="B10" t="s">
        <v>40</v>
      </c>
      <c r="C10" t="s">
        <v>48</v>
      </c>
      <c r="D10" s="4">
        <v>538</v>
      </c>
      <c r="E10">
        <v>538</v>
      </c>
      <c r="F10" s="8" t="s">
        <v>169</v>
      </c>
      <c r="G10">
        <f t="shared" si="0"/>
        <v>0</v>
      </c>
      <c r="H10" t="str">
        <f t="shared" si="1"/>
        <v>，202107311051470025</v>
      </c>
      <c r="I10" t="e">
        <f>VLOOKUP(A10,HOP!A:T,20,0)</f>
        <v>#N/A</v>
      </c>
      <c r="J10">
        <v>7.31</v>
      </c>
    </row>
    <row r="11" spans="1:9">
      <c r="A11" t="s">
        <v>78</v>
      </c>
      <c r="B11" t="s">
        <v>82</v>
      </c>
      <c r="C11" t="s">
        <v>27</v>
      </c>
      <c r="D11" s="4">
        <v>1186</v>
      </c>
      <c r="E11" t="str">
        <f>VLOOKUP(A11,HOP!A:L,12,0)</f>
        <v>1186.00</v>
      </c>
      <c r="F11" t="str">
        <f>VLOOKUP(A11,HOP!A:C,3,0)</f>
        <v>2206349</v>
      </c>
      <c r="G11">
        <f t="shared" si="0"/>
        <v>0</v>
      </c>
      <c r="H11" t="str">
        <f t="shared" si="1"/>
        <v>，2206349</v>
      </c>
      <c r="I11" t="str">
        <f>VLOOKUP(A11,HOP!A:T,20,0)</f>
        <v>直采</v>
      </c>
    </row>
    <row r="12" spans="1:9">
      <c r="A12" t="s">
        <v>85</v>
      </c>
      <c r="B12" t="s">
        <v>33</v>
      </c>
      <c r="C12" t="s">
        <v>67</v>
      </c>
      <c r="D12" s="4">
        <v>593</v>
      </c>
      <c r="E12" t="str">
        <f>VLOOKUP(A12,HOP!A:L,12,0)</f>
        <v>593.00</v>
      </c>
      <c r="F12" t="str">
        <f>VLOOKUP(A12,HOP!A:C,3,0)</f>
        <v>2209637</v>
      </c>
      <c r="G12">
        <f t="shared" si="0"/>
        <v>0</v>
      </c>
      <c r="H12" t="str">
        <f t="shared" si="1"/>
        <v>，2209637</v>
      </c>
      <c r="I12" t="str">
        <f>VLOOKUP(A12,HOP!A:T,20,0)</f>
        <v>直采</v>
      </c>
    </row>
    <row r="13" spans="1:9">
      <c r="A13" t="s">
        <v>89</v>
      </c>
      <c r="B13" t="s">
        <v>82</v>
      </c>
      <c r="C13" t="s">
        <v>39</v>
      </c>
      <c r="D13" s="4">
        <v>3378</v>
      </c>
      <c r="E13" t="str">
        <f>VLOOKUP(A13,HOP!A:L,12,0)</f>
        <v>3378.00</v>
      </c>
      <c r="F13" t="str">
        <f>VLOOKUP(A13,HOP!A:C,3,0)</f>
        <v>2205521</v>
      </c>
      <c r="G13">
        <f t="shared" si="0"/>
        <v>0</v>
      </c>
      <c r="H13" t="str">
        <f t="shared" si="1"/>
        <v>，2205521</v>
      </c>
      <c r="I13" t="str">
        <f>VLOOKUP(A13,HOP!A:T,20,0)</f>
        <v>直采</v>
      </c>
    </row>
    <row r="14" spans="1:9">
      <c r="A14" t="s">
        <v>94</v>
      </c>
      <c r="B14" t="s">
        <v>82</v>
      </c>
      <c r="C14" t="s">
        <v>39</v>
      </c>
      <c r="D14" s="4">
        <v>3378</v>
      </c>
      <c r="E14" t="str">
        <f>VLOOKUP(A14,HOP!A:L,12,0)</f>
        <v>3378.00</v>
      </c>
      <c r="F14" t="str">
        <f>VLOOKUP(A14,HOP!A:C,3,0)</f>
        <v>2205527</v>
      </c>
      <c r="G14">
        <f t="shared" si="0"/>
        <v>0</v>
      </c>
      <c r="H14" t="str">
        <f t="shared" si="1"/>
        <v>，2205527</v>
      </c>
      <c r="I14" t="str">
        <f>VLOOKUP(A14,HOP!A:T,20,0)</f>
        <v>直采</v>
      </c>
    </row>
    <row r="15" spans="1:9">
      <c r="A15" t="s">
        <v>98</v>
      </c>
      <c r="B15" t="s">
        <v>39</v>
      </c>
      <c r="C15" t="s">
        <v>40</v>
      </c>
      <c r="D15" s="4">
        <v>666</v>
      </c>
      <c r="E15" t="str">
        <f>VLOOKUP(A15,HOP!A:L,12,0)</f>
        <v>666.00</v>
      </c>
      <c r="F15" t="str">
        <f>VLOOKUP(A15,HOP!A:C,3,0)</f>
        <v>2211025</v>
      </c>
      <c r="G15">
        <f t="shared" si="0"/>
        <v>0</v>
      </c>
      <c r="H15" t="str">
        <f t="shared" si="1"/>
        <v>，2211025</v>
      </c>
      <c r="I15" t="str">
        <f>VLOOKUP(A15,HOP!A:T,20,0)</f>
        <v>直采</v>
      </c>
    </row>
    <row r="16" spans="1:9">
      <c r="A16" t="s">
        <v>103</v>
      </c>
      <c r="B16" t="s">
        <v>40</v>
      </c>
      <c r="C16" t="s">
        <v>48</v>
      </c>
      <c r="D16" s="4">
        <v>278</v>
      </c>
      <c r="E16" t="str">
        <f>VLOOKUP(A16,HOP!A:L,12,0)</f>
        <v>278.00</v>
      </c>
      <c r="F16" t="str">
        <f>VLOOKUP(A16,HOP!A:C,3,0)</f>
        <v>2213785</v>
      </c>
      <c r="G16">
        <f t="shared" si="0"/>
        <v>0</v>
      </c>
      <c r="H16" t="str">
        <f t="shared" si="1"/>
        <v>，2213785</v>
      </c>
      <c r="I16" t="str">
        <f>VLOOKUP(A16,HOP!A:T,20,0)</f>
        <v>直采</v>
      </c>
    </row>
    <row r="17" spans="1:9">
      <c r="A17" t="s">
        <v>109</v>
      </c>
      <c r="B17" t="s">
        <v>26</v>
      </c>
      <c r="C17" t="s">
        <v>27</v>
      </c>
      <c r="D17" s="4">
        <v>487</v>
      </c>
      <c r="E17" t="str">
        <f>VLOOKUP(A17,HOP!A:L,12,0)</f>
        <v>487.00</v>
      </c>
      <c r="F17" t="str">
        <f>VLOOKUP(A17,HOP!A:C,3,0)</f>
        <v>2208260</v>
      </c>
      <c r="G17">
        <f t="shared" si="0"/>
        <v>0</v>
      </c>
      <c r="H17" t="str">
        <f t="shared" si="1"/>
        <v>，2208260</v>
      </c>
      <c r="I17" t="str">
        <f>VLOOKUP(A17,HOP!A:T,20,0)</f>
        <v>直采</v>
      </c>
    </row>
    <row r="18" spans="1:9">
      <c r="A18" t="s">
        <v>115</v>
      </c>
      <c r="B18" t="s">
        <v>33</v>
      </c>
      <c r="C18" t="s">
        <v>67</v>
      </c>
      <c r="D18" s="4">
        <v>261</v>
      </c>
      <c r="E18" t="str">
        <f>VLOOKUP(A18,HOP!A:L,12,0)</f>
        <v>261.00</v>
      </c>
      <c r="F18" t="str">
        <f>VLOOKUP(A18,HOP!A:C,3,0)</f>
        <v>2212114</v>
      </c>
      <c r="G18">
        <f t="shared" si="0"/>
        <v>0</v>
      </c>
      <c r="H18" t="str">
        <f t="shared" si="1"/>
        <v>，2212114</v>
      </c>
      <c r="I18" t="str">
        <f>VLOOKUP(A18,HOP!A:T,20,0)</f>
        <v>直采</v>
      </c>
    </row>
    <row r="19" spans="1:9">
      <c r="A19" t="s">
        <v>119</v>
      </c>
      <c r="B19" t="s">
        <v>67</v>
      </c>
      <c r="C19" t="s">
        <v>40</v>
      </c>
      <c r="D19" s="4">
        <v>456</v>
      </c>
      <c r="E19" t="str">
        <f>VLOOKUP(A19,HOP!A:L,12,0)</f>
        <v>456.00</v>
      </c>
      <c r="F19" t="str">
        <f>VLOOKUP(A19,HOP!A:C,3,0)</f>
        <v>2212714</v>
      </c>
      <c r="G19">
        <f t="shared" si="0"/>
        <v>0</v>
      </c>
      <c r="H19" t="str">
        <f t="shared" si="1"/>
        <v>，2212714</v>
      </c>
      <c r="I19" t="str">
        <f>VLOOKUP(A19,HOP!A:T,20,0)</f>
        <v>直采</v>
      </c>
    </row>
    <row r="20" spans="1:9">
      <c r="A20" t="s">
        <v>124</v>
      </c>
      <c r="B20" t="s">
        <v>32</v>
      </c>
      <c r="C20" t="s">
        <v>33</v>
      </c>
      <c r="D20" s="4">
        <v>380</v>
      </c>
      <c r="E20" t="str">
        <f>VLOOKUP(A20,HOP!A:L,12,0)</f>
        <v>380.00</v>
      </c>
      <c r="F20" t="str">
        <f>VLOOKUP(A20,HOP!A:C,3,0)</f>
        <v>2209565</v>
      </c>
      <c r="G20">
        <f t="shared" si="0"/>
        <v>0</v>
      </c>
      <c r="H20" t="str">
        <f t="shared" si="1"/>
        <v>，2209565</v>
      </c>
      <c r="I20" t="str">
        <f>VLOOKUP(A20,HOP!A:T,20,0)</f>
        <v>直采</v>
      </c>
    </row>
    <row r="21" spans="1:9">
      <c r="A21" t="s">
        <v>128</v>
      </c>
      <c r="B21" t="s">
        <v>32</v>
      </c>
      <c r="C21" t="s">
        <v>33</v>
      </c>
      <c r="D21" s="4">
        <v>380</v>
      </c>
      <c r="E21" t="str">
        <f>VLOOKUP(A21,HOP!A:L,12,0)</f>
        <v>380.00</v>
      </c>
      <c r="F21" t="str">
        <f>VLOOKUP(A21,HOP!A:C,3,0)</f>
        <v>2209617</v>
      </c>
      <c r="G21">
        <f t="shared" si="0"/>
        <v>0</v>
      </c>
      <c r="H21" t="str">
        <f t="shared" si="1"/>
        <v>，2209617</v>
      </c>
      <c r="I21" t="str">
        <f>VLOOKUP(A21,HOP!A:T,20,0)</f>
        <v>直采</v>
      </c>
    </row>
    <row r="22" spans="1:9">
      <c r="A22" t="s">
        <v>133</v>
      </c>
      <c r="B22" t="s">
        <v>40</v>
      </c>
      <c r="C22" t="s">
        <v>48</v>
      </c>
      <c r="D22" s="4">
        <v>468</v>
      </c>
      <c r="E22" t="str">
        <f>VLOOKUP(A22,HOP!A:L,12,0)</f>
        <v>468.00</v>
      </c>
      <c r="F22" t="str">
        <f>VLOOKUP(A22,HOP!A:C,3,0)</f>
        <v>2214163</v>
      </c>
      <c r="G22">
        <f t="shared" si="0"/>
        <v>0</v>
      </c>
      <c r="H22" t="str">
        <f t="shared" si="1"/>
        <v>，2214163</v>
      </c>
      <c r="I22" t="str">
        <f>VLOOKUP(A22,HOP!A:T,20,0)</f>
        <v>直采</v>
      </c>
    </row>
    <row r="23" spans="1:9">
      <c r="A23" t="s">
        <v>139</v>
      </c>
      <c r="B23" t="s">
        <v>67</v>
      </c>
      <c r="C23" t="s">
        <v>39</v>
      </c>
      <c r="D23" s="4">
        <v>373</v>
      </c>
      <c r="E23" t="str">
        <f>VLOOKUP(A23,HOP!A:L,12,0)</f>
        <v>373.00</v>
      </c>
      <c r="F23" t="str">
        <f>VLOOKUP(A23,HOP!A:C,3,0)</f>
        <v>2210877</v>
      </c>
      <c r="G23">
        <f t="shared" si="0"/>
        <v>0</v>
      </c>
      <c r="H23" t="str">
        <f t="shared" si="1"/>
        <v>，2210877</v>
      </c>
      <c r="I23" t="str">
        <f>VLOOKUP(A23,HOP!A:T,20,0)</f>
        <v>直采</v>
      </c>
    </row>
    <row r="24" spans="1:9">
      <c r="A24" t="s">
        <v>145</v>
      </c>
      <c r="B24" t="s">
        <v>39</v>
      </c>
      <c r="C24" t="s">
        <v>40</v>
      </c>
      <c r="D24" s="4">
        <v>748</v>
      </c>
      <c r="E24" t="str">
        <f>VLOOKUP(A24,HOP!A:L,12,0)</f>
        <v>748.00</v>
      </c>
      <c r="F24" t="str">
        <f>VLOOKUP(A24,HOP!A:C,3,0)</f>
        <v>2207860</v>
      </c>
      <c r="G24">
        <f t="shared" si="0"/>
        <v>0</v>
      </c>
      <c r="H24" t="str">
        <f t="shared" si="1"/>
        <v>，2207860</v>
      </c>
      <c r="I24" t="str">
        <f>VLOOKUP(A24,HOP!A:T,20,0)</f>
        <v>直采</v>
      </c>
    </row>
    <row r="25" spans="1:9">
      <c r="A25">
        <v>1097335790</v>
      </c>
      <c r="B25" t="s">
        <v>40</v>
      </c>
      <c r="C25" t="s">
        <v>48</v>
      </c>
      <c r="D25" s="4">
        <v>428</v>
      </c>
      <c r="E25">
        <v>428</v>
      </c>
      <c r="F25">
        <v>2214165</v>
      </c>
      <c r="G25">
        <f t="shared" si="0"/>
        <v>0</v>
      </c>
      <c r="H25" t="str">
        <f t="shared" si="1"/>
        <v>，2214165</v>
      </c>
      <c r="I25" t="s">
        <v>164</v>
      </c>
    </row>
    <row r="26" spans="1:9">
      <c r="A26">
        <v>1097517563</v>
      </c>
      <c r="B26" t="s">
        <v>40</v>
      </c>
      <c r="C26" t="s">
        <v>48</v>
      </c>
      <c r="D26" s="4">
        <v>425</v>
      </c>
      <c r="E26">
        <v>425</v>
      </c>
      <c r="F26">
        <v>2214347</v>
      </c>
      <c r="G26">
        <f t="shared" si="0"/>
        <v>0</v>
      </c>
      <c r="H26" t="str">
        <f t="shared" si="1"/>
        <v>，2214347</v>
      </c>
      <c r="I26" t="s">
        <v>164</v>
      </c>
    </row>
    <row r="28" spans="4:4">
      <c r="D28">
        <f>SUM(D2:D27)</f>
        <v>19032</v>
      </c>
    </row>
    <row r="29" spans="4:4">
      <c r="D29" s="5" t="s">
        <v>6</v>
      </c>
    </row>
    <row r="32" spans="1:4">
      <c r="A32" t="s">
        <v>170</v>
      </c>
      <c r="D32">
        <v>15135</v>
      </c>
    </row>
    <row r="33" spans="1:4">
      <c r="A33" t="s">
        <v>171</v>
      </c>
      <c r="D33">
        <v>3897</v>
      </c>
    </row>
    <row r="34" spans="1:4">
      <c r="A34" t="s">
        <v>172</v>
      </c>
      <c r="D34">
        <f>SUBTOTAL(9,D32:D33)</f>
        <v>19032</v>
      </c>
    </row>
  </sheetData>
  <autoFilter ref="A1:I26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177</v>
      </c>
      <c r="F1" s="2" t="s">
        <v>17</v>
      </c>
      <c r="G1" s="2" t="s">
        <v>18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</row>
    <row r="2" s="1" customFormat="1" spans="1:20">
      <c r="A2" s="1" t="s">
        <v>191</v>
      </c>
      <c r="B2" s="1" t="s">
        <v>192</v>
      </c>
      <c r="C2" s="1" t="s">
        <v>193</v>
      </c>
      <c r="D2" s="1" t="s">
        <v>194</v>
      </c>
      <c r="E2" s="1" t="s">
        <v>195</v>
      </c>
      <c r="F2" s="1" t="s">
        <v>196</v>
      </c>
      <c r="G2" s="1" t="s">
        <v>197</v>
      </c>
      <c r="H2" s="1" t="s">
        <v>198</v>
      </c>
      <c r="I2" s="1" t="s">
        <v>199</v>
      </c>
      <c r="J2" s="1" t="s">
        <v>200</v>
      </c>
      <c r="K2" s="1" t="s">
        <v>199</v>
      </c>
      <c r="L2" s="1" t="s">
        <v>199</v>
      </c>
      <c r="M2" s="1" t="s">
        <v>201</v>
      </c>
      <c r="N2" s="1" t="s">
        <v>201</v>
      </c>
      <c r="O2" s="1" t="s">
        <v>7</v>
      </c>
      <c r="P2" s="1" t="s">
        <v>202</v>
      </c>
      <c r="Q2" s="1" t="s">
        <v>203</v>
      </c>
      <c r="R2" s="1" t="s">
        <v>204</v>
      </c>
      <c r="S2" s="1" t="s">
        <v>205</v>
      </c>
      <c r="T2" s="1" t="s">
        <v>164</v>
      </c>
    </row>
    <row r="3" s="1" customFormat="1" spans="1:20">
      <c r="A3" s="1" t="s">
        <v>89</v>
      </c>
      <c r="B3" s="1" t="s">
        <v>206</v>
      </c>
      <c r="C3" s="1" t="s">
        <v>207</v>
      </c>
      <c r="D3" s="1" t="s">
        <v>76</v>
      </c>
      <c r="E3" s="1" t="s">
        <v>90</v>
      </c>
      <c r="F3" s="1" t="s">
        <v>208</v>
      </c>
      <c r="G3" s="1" t="s">
        <v>209</v>
      </c>
      <c r="H3" s="1" t="s">
        <v>198</v>
      </c>
      <c r="I3" s="1" t="s">
        <v>93</v>
      </c>
      <c r="J3" s="1" t="s">
        <v>200</v>
      </c>
      <c r="K3" s="1" t="s">
        <v>93</v>
      </c>
      <c r="L3" s="1" t="s">
        <v>93</v>
      </c>
      <c r="M3" s="1" t="s">
        <v>201</v>
      </c>
      <c r="N3" s="1" t="s">
        <v>201</v>
      </c>
      <c r="O3" s="1" t="s">
        <v>7</v>
      </c>
      <c r="P3" s="1" t="s">
        <v>202</v>
      </c>
      <c r="Q3" s="1" t="s">
        <v>210</v>
      </c>
      <c r="R3" s="1" t="s">
        <v>204</v>
      </c>
      <c r="S3" s="1" t="s">
        <v>205</v>
      </c>
      <c r="T3" s="1" t="s">
        <v>164</v>
      </c>
    </row>
    <row r="4" s="1" customFormat="1" spans="1:20">
      <c r="A4" s="1" t="s">
        <v>94</v>
      </c>
      <c r="B4" s="1" t="s">
        <v>206</v>
      </c>
      <c r="C4" s="1" t="s">
        <v>211</v>
      </c>
      <c r="D4" s="1" t="s">
        <v>76</v>
      </c>
      <c r="E4" s="1" t="s">
        <v>95</v>
      </c>
      <c r="F4" s="1" t="s">
        <v>208</v>
      </c>
      <c r="G4" s="1" t="s">
        <v>209</v>
      </c>
      <c r="H4" s="1" t="s">
        <v>198</v>
      </c>
      <c r="I4" s="1" t="s">
        <v>93</v>
      </c>
      <c r="J4" s="1" t="s">
        <v>200</v>
      </c>
      <c r="K4" s="1" t="s">
        <v>93</v>
      </c>
      <c r="L4" s="1" t="s">
        <v>93</v>
      </c>
      <c r="M4" s="1" t="s">
        <v>201</v>
      </c>
      <c r="N4" s="1" t="s">
        <v>201</v>
      </c>
      <c r="O4" s="1" t="s">
        <v>7</v>
      </c>
      <c r="P4" s="1" t="s">
        <v>202</v>
      </c>
      <c r="Q4" s="1" t="s">
        <v>212</v>
      </c>
      <c r="R4" s="1" t="s">
        <v>204</v>
      </c>
      <c r="S4" s="1" t="s">
        <v>205</v>
      </c>
      <c r="T4" s="1" t="s">
        <v>164</v>
      </c>
    </row>
    <row r="5" s="1" customFormat="1" spans="1:20">
      <c r="A5" s="1" t="s">
        <v>78</v>
      </c>
      <c r="B5" s="1" t="s">
        <v>213</v>
      </c>
      <c r="C5" s="1" t="s">
        <v>214</v>
      </c>
      <c r="D5" s="1" t="s">
        <v>76</v>
      </c>
      <c r="E5" s="1" t="s">
        <v>80</v>
      </c>
      <c r="F5" s="1" t="s">
        <v>208</v>
      </c>
      <c r="G5" s="1" t="s">
        <v>196</v>
      </c>
      <c r="H5" s="1" t="s">
        <v>198</v>
      </c>
      <c r="I5" s="1" t="s">
        <v>84</v>
      </c>
      <c r="J5" s="1" t="s">
        <v>200</v>
      </c>
      <c r="K5" s="1" t="s">
        <v>84</v>
      </c>
      <c r="L5" s="1" t="s">
        <v>84</v>
      </c>
      <c r="M5" s="1" t="s">
        <v>201</v>
      </c>
      <c r="N5" s="1" t="s">
        <v>201</v>
      </c>
      <c r="O5" s="1" t="s">
        <v>7</v>
      </c>
      <c r="P5" s="1" t="s">
        <v>202</v>
      </c>
      <c r="Q5" s="1" t="s">
        <v>215</v>
      </c>
      <c r="R5" s="1" t="s">
        <v>204</v>
      </c>
      <c r="S5" s="1" t="s">
        <v>205</v>
      </c>
      <c r="T5" s="1" t="s">
        <v>164</v>
      </c>
    </row>
    <row r="6" s="1" customFormat="1" spans="1:20">
      <c r="A6" s="1" t="s">
        <v>145</v>
      </c>
      <c r="B6" s="1" t="s">
        <v>208</v>
      </c>
      <c r="C6" s="1" t="s">
        <v>216</v>
      </c>
      <c r="D6" s="1" t="s">
        <v>143</v>
      </c>
      <c r="E6" s="1" t="s">
        <v>217</v>
      </c>
      <c r="F6" s="1" t="s">
        <v>209</v>
      </c>
      <c r="G6" s="1" t="s">
        <v>218</v>
      </c>
      <c r="H6" s="1" t="s">
        <v>198</v>
      </c>
      <c r="I6" s="1" t="s">
        <v>219</v>
      </c>
      <c r="J6" s="1" t="s">
        <v>200</v>
      </c>
      <c r="K6" s="1" t="s">
        <v>219</v>
      </c>
      <c r="L6" s="1" t="s">
        <v>219</v>
      </c>
      <c r="M6" s="1" t="s">
        <v>201</v>
      </c>
      <c r="N6" s="1" t="s">
        <v>201</v>
      </c>
      <c r="O6" s="1" t="s">
        <v>7</v>
      </c>
      <c r="P6" s="1" t="s">
        <v>202</v>
      </c>
      <c r="Q6" s="1" t="s">
        <v>220</v>
      </c>
      <c r="R6" s="1" t="s">
        <v>204</v>
      </c>
      <c r="S6" s="1" t="s">
        <v>205</v>
      </c>
      <c r="T6" s="1" t="s">
        <v>164</v>
      </c>
    </row>
    <row r="7" s="1" customFormat="1" spans="1:20">
      <c r="A7" s="1" t="s">
        <v>109</v>
      </c>
      <c r="B7" s="1" t="s">
        <v>221</v>
      </c>
      <c r="C7" s="1" t="s">
        <v>222</v>
      </c>
      <c r="D7" s="1" t="s">
        <v>107</v>
      </c>
      <c r="E7" s="1" t="s">
        <v>111</v>
      </c>
      <c r="F7" s="1" t="s">
        <v>221</v>
      </c>
      <c r="G7" s="1" t="s">
        <v>196</v>
      </c>
      <c r="H7" s="1" t="s">
        <v>198</v>
      </c>
      <c r="I7" s="1" t="s">
        <v>61</v>
      </c>
      <c r="J7" s="1" t="s">
        <v>200</v>
      </c>
      <c r="K7" s="1" t="s">
        <v>61</v>
      </c>
      <c r="L7" s="1" t="s">
        <v>61</v>
      </c>
      <c r="M7" s="1" t="s">
        <v>201</v>
      </c>
      <c r="N7" s="1" t="s">
        <v>201</v>
      </c>
      <c r="O7" s="1" t="s">
        <v>7</v>
      </c>
      <c r="P7" s="1" t="s">
        <v>202</v>
      </c>
      <c r="Q7" s="1" t="s">
        <v>223</v>
      </c>
      <c r="R7" s="1" t="s">
        <v>204</v>
      </c>
      <c r="S7" s="1" t="s">
        <v>205</v>
      </c>
      <c r="T7" s="1" t="s">
        <v>164</v>
      </c>
    </row>
    <row r="8" s="1" customFormat="1" spans="1:20">
      <c r="A8" s="1" t="s">
        <v>124</v>
      </c>
      <c r="B8" s="1" t="s">
        <v>224</v>
      </c>
      <c r="C8" s="1" t="s">
        <v>225</v>
      </c>
      <c r="D8" s="1" t="s">
        <v>122</v>
      </c>
      <c r="E8" s="1" t="s">
        <v>226</v>
      </c>
      <c r="F8" s="1" t="s">
        <v>224</v>
      </c>
      <c r="G8" s="1" t="s">
        <v>197</v>
      </c>
      <c r="H8" s="1" t="s">
        <v>198</v>
      </c>
      <c r="I8" s="1" t="s">
        <v>227</v>
      </c>
      <c r="J8" s="1" t="s">
        <v>200</v>
      </c>
      <c r="K8" s="1" t="s">
        <v>227</v>
      </c>
      <c r="L8" s="1" t="s">
        <v>227</v>
      </c>
      <c r="M8" s="1" t="s">
        <v>201</v>
      </c>
      <c r="N8" s="1" t="s">
        <v>201</v>
      </c>
      <c r="O8" s="1" t="s">
        <v>7</v>
      </c>
      <c r="P8" s="1" t="s">
        <v>202</v>
      </c>
      <c r="Q8" s="1" t="s">
        <v>228</v>
      </c>
      <c r="R8" s="1" t="s">
        <v>204</v>
      </c>
      <c r="S8" s="1" t="s">
        <v>205</v>
      </c>
      <c r="T8" s="1" t="s">
        <v>164</v>
      </c>
    </row>
    <row r="9" s="1" customFormat="1" spans="1:20">
      <c r="A9" s="1" t="s">
        <v>128</v>
      </c>
      <c r="B9" s="1" t="s">
        <v>224</v>
      </c>
      <c r="C9" s="1" t="s">
        <v>229</v>
      </c>
      <c r="D9" s="1" t="s">
        <v>122</v>
      </c>
      <c r="E9" s="1" t="s">
        <v>230</v>
      </c>
      <c r="F9" s="1" t="s">
        <v>224</v>
      </c>
      <c r="G9" s="1" t="s">
        <v>197</v>
      </c>
      <c r="H9" s="1" t="s">
        <v>198</v>
      </c>
      <c r="I9" s="1" t="s">
        <v>227</v>
      </c>
      <c r="J9" s="1" t="s">
        <v>200</v>
      </c>
      <c r="K9" s="1" t="s">
        <v>227</v>
      </c>
      <c r="L9" s="1" t="s">
        <v>227</v>
      </c>
      <c r="M9" s="1" t="s">
        <v>201</v>
      </c>
      <c r="N9" s="1" t="s">
        <v>201</v>
      </c>
      <c r="O9" s="1" t="s">
        <v>7</v>
      </c>
      <c r="P9" s="1" t="s">
        <v>202</v>
      </c>
      <c r="Q9" s="1" t="s">
        <v>231</v>
      </c>
      <c r="R9" s="1" t="s">
        <v>204</v>
      </c>
      <c r="S9" s="1" t="s">
        <v>205</v>
      </c>
      <c r="T9" s="1" t="s">
        <v>164</v>
      </c>
    </row>
    <row r="10" s="1" customFormat="1" spans="1:20">
      <c r="A10" s="1" t="s">
        <v>232</v>
      </c>
      <c r="B10" s="1" t="s">
        <v>224</v>
      </c>
      <c r="C10" s="1" t="s">
        <v>233</v>
      </c>
      <c r="D10" s="1" t="s">
        <v>234</v>
      </c>
      <c r="E10" s="1" t="s">
        <v>235</v>
      </c>
      <c r="F10" s="1" t="s">
        <v>224</v>
      </c>
      <c r="G10" s="1" t="s">
        <v>197</v>
      </c>
      <c r="H10" s="1" t="s">
        <v>198</v>
      </c>
      <c r="I10" s="1" t="s">
        <v>236</v>
      </c>
      <c r="J10" s="1" t="s">
        <v>200</v>
      </c>
      <c r="K10" s="1" t="s">
        <v>236</v>
      </c>
      <c r="L10" s="1" t="s">
        <v>236</v>
      </c>
      <c r="M10" s="1" t="s">
        <v>201</v>
      </c>
      <c r="N10" s="1" t="s">
        <v>201</v>
      </c>
      <c r="O10" s="1" t="s">
        <v>7</v>
      </c>
      <c r="P10" s="1" t="s">
        <v>202</v>
      </c>
      <c r="Q10" s="1" t="s">
        <v>237</v>
      </c>
      <c r="R10" s="1" t="s">
        <v>204</v>
      </c>
      <c r="S10" s="1" t="s">
        <v>205</v>
      </c>
      <c r="T10" s="1" t="s">
        <v>164</v>
      </c>
    </row>
    <row r="11" s="1" customFormat="1" spans="1:20">
      <c r="A11" s="1" t="s">
        <v>85</v>
      </c>
      <c r="B11" s="1" t="s">
        <v>224</v>
      </c>
      <c r="C11" s="1" t="s">
        <v>238</v>
      </c>
      <c r="D11" s="1" t="s">
        <v>76</v>
      </c>
      <c r="E11" s="1" t="s">
        <v>87</v>
      </c>
      <c r="F11" s="1" t="s">
        <v>197</v>
      </c>
      <c r="G11" s="1" t="s">
        <v>239</v>
      </c>
      <c r="H11" s="1" t="s">
        <v>198</v>
      </c>
      <c r="I11" s="1" t="s">
        <v>88</v>
      </c>
      <c r="J11" s="1" t="s">
        <v>200</v>
      </c>
      <c r="K11" s="1" t="s">
        <v>88</v>
      </c>
      <c r="L11" s="1" t="s">
        <v>88</v>
      </c>
      <c r="M11" s="1" t="s">
        <v>201</v>
      </c>
      <c r="N11" s="1" t="s">
        <v>201</v>
      </c>
      <c r="O11" s="1" t="s">
        <v>7</v>
      </c>
      <c r="P11" s="1" t="s">
        <v>202</v>
      </c>
      <c r="Q11" s="1" t="s">
        <v>240</v>
      </c>
      <c r="R11" s="1" t="s">
        <v>204</v>
      </c>
      <c r="S11" s="1" t="s">
        <v>205</v>
      </c>
      <c r="T11" s="1" t="s">
        <v>164</v>
      </c>
    </row>
    <row r="12" s="1" customFormat="1" spans="1:20">
      <c r="A12" s="1" t="s">
        <v>139</v>
      </c>
      <c r="B12" s="1" t="s">
        <v>197</v>
      </c>
      <c r="C12" s="1" t="s">
        <v>241</v>
      </c>
      <c r="D12" s="1" t="s">
        <v>137</v>
      </c>
      <c r="E12" s="1" t="s">
        <v>140</v>
      </c>
      <c r="F12" s="1" t="s">
        <v>239</v>
      </c>
      <c r="G12" s="1" t="s">
        <v>209</v>
      </c>
      <c r="H12" s="1" t="s">
        <v>198</v>
      </c>
      <c r="I12" s="1" t="s">
        <v>142</v>
      </c>
      <c r="J12" s="1" t="s">
        <v>200</v>
      </c>
      <c r="K12" s="1" t="s">
        <v>142</v>
      </c>
      <c r="L12" s="1" t="s">
        <v>142</v>
      </c>
      <c r="M12" s="1" t="s">
        <v>201</v>
      </c>
      <c r="N12" s="1" t="s">
        <v>201</v>
      </c>
      <c r="O12" s="1" t="s">
        <v>7</v>
      </c>
      <c r="P12" s="1" t="s">
        <v>202</v>
      </c>
      <c r="Q12" s="1" t="s">
        <v>242</v>
      </c>
      <c r="R12" s="1" t="s">
        <v>204</v>
      </c>
      <c r="S12" s="1" t="s">
        <v>205</v>
      </c>
      <c r="T12" s="1" t="s">
        <v>164</v>
      </c>
    </row>
    <row r="13" s="1" customFormat="1" spans="1:20">
      <c r="A13" s="1" t="s">
        <v>98</v>
      </c>
      <c r="B13" s="1" t="s">
        <v>197</v>
      </c>
      <c r="C13" s="1" t="s">
        <v>243</v>
      </c>
      <c r="D13" s="1" t="s">
        <v>96</v>
      </c>
      <c r="E13" s="1" t="s">
        <v>244</v>
      </c>
      <c r="F13" s="1" t="s">
        <v>209</v>
      </c>
      <c r="G13" s="1" t="s">
        <v>218</v>
      </c>
      <c r="H13" s="1" t="s">
        <v>198</v>
      </c>
      <c r="I13" s="1" t="s">
        <v>245</v>
      </c>
      <c r="J13" s="1" t="s">
        <v>200</v>
      </c>
      <c r="K13" s="1" t="s">
        <v>245</v>
      </c>
      <c r="L13" s="1" t="s">
        <v>245</v>
      </c>
      <c r="M13" s="1" t="s">
        <v>201</v>
      </c>
      <c r="N13" s="1" t="s">
        <v>201</v>
      </c>
      <c r="O13" s="1" t="s">
        <v>7</v>
      </c>
      <c r="P13" s="1" t="s">
        <v>202</v>
      </c>
      <c r="Q13" s="1" t="s">
        <v>246</v>
      </c>
      <c r="R13" s="1" t="s">
        <v>204</v>
      </c>
      <c r="S13" s="1" t="s">
        <v>205</v>
      </c>
      <c r="T13" s="1" t="s">
        <v>164</v>
      </c>
    </row>
    <row r="14" s="1" customFormat="1" spans="1:20">
      <c r="A14" s="1" t="s">
        <v>247</v>
      </c>
      <c r="B14" s="1" t="s">
        <v>197</v>
      </c>
      <c r="C14" s="1" t="s">
        <v>248</v>
      </c>
      <c r="D14" s="1" t="s">
        <v>96</v>
      </c>
      <c r="E14" s="1" t="s">
        <v>249</v>
      </c>
      <c r="F14" s="1" t="s">
        <v>218</v>
      </c>
      <c r="G14" s="1" t="s">
        <v>250</v>
      </c>
      <c r="H14" s="1" t="s">
        <v>198</v>
      </c>
      <c r="I14" s="1" t="s">
        <v>106</v>
      </c>
      <c r="J14" s="1" t="s">
        <v>200</v>
      </c>
      <c r="K14" s="1" t="s">
        <v>106</v>
      </c>
      <c r="L14" s="1" t="s">
        <v>7</v>
      </c>
      <c r="M14" s="1" t="s">
        <v>251</v>
      </c>
      <c r="N14" s="1" t="s">
        <v>251</v>
      </c>
      <c r="O14" s="1" t="s">
        <v>7</v>
      </c>
      <c r="P14" s="1" t="s">
        <v>202</v>
      </c>
      <c r="Q14" s="1" t="s">
        <v>252</v>
      </c>
      <c r="R14" s="1" t="s">
        <v>204</v>
      </c>
      <c r="S14" s="1" t="s">
        <v>205</v>
      </c>
      <c r="T14" s="1" t="s">
        <v>164</v>
      </c>
    </row>
    <row r="15" s="1" customFormat="1" spans="1:20">
      <c r="A15" s="1" t="s">
        <v>253</v>
      </c>
      <c r="B15" s="1" t="s">
        <v>197</v>
      </c>
      <c r="C15" s="1" t="s">
        <v>254</v>
      </c>
      <c r="D15" s="1" t="s">
        <v>96</v>
      </c>
      <c r="E15" s="1" t="s">
        <v>255</v>
      </c>
      <c r="F15" s="1" t="s">
        <v>218</v>
      </c>
      <c r="G15" s="1" t="s">
        <v>250</v>
      </c>
      <c r="H15" s="1" t="s">
        <v>198</v>
      </c>
      <c r="I15" s="1" t="s">
        <v>106</v>
      </c>
      <c r="J15" s="1" t="s">
        <v>200</v>
      </c>
      <c r="K15" s="1" t="s">
        <v>106</v>
      </c>
      <c r="L15" s="1" t="s">
        <v>7</v>
      </c>
      <c r="M15" s="1" t="s">
        <v>251</v>
      </c>
      <c r="N15" s="1" t="s">
        <v>251</v>
      </c>
      <c r="O15" s="1" t="s">
        <v>7</v>
      </c>
      <c r="P15" s="1" t="s">
        <v>202</v>
      </c>
      <c r="Q15" s="1" t="s">
        <v>256</v>
      </c>
      <c r="R15" s="1" t="s">
        <v>204</v>
      </c>
      <c r="S15" s="1" t="s">
        <v>205</v>
      </c>
      <c r="T15" s="1" t="s">
        <v>164</v>
      </c>
    </row>
    <row r="16" s="1" customFormat="1" spans="1:20">
      <c r="A16" s="1" t="s">
        <v>115</v>
      </c>
      <c r="B16" s="1" t="s">
        <v>197</v>
      </c>
      <c r="C16" s="1" t="s">
        <v>257</v>
      </c>
      <c r="D16" s="1" t="s">
        <v>113</v>
      </c>
      <c r="E16" s="1" t="s">
        <v>116</v>
      </c>
      <c r="F16" s="1" t="s">
        <v>197</v>
      </c>
      <c r="G16" s="1" t="s">
        <v>239</v>
      </c>
      <c r="H16" s="1" t="s">
        <v>198</v>
      </c>
      <c r="I16" s="1" t="s">
        <v>118</v>
      </c>
      <c r="J16" s="1" t="s">
        <v>200</v>
      </c>
      <c r="K16" s="1" t="s">
        <v>118</v>
      </c>
      <c r="L16" s="1" t="s">
        <v>118</v>
      </c>
      <c r="M16" s="1" t="s">
        <v>201</v>
      </c>
      <c r="N16" s="1" t="s">
        <v>201</v>
      </c>
      <c r="O16" s="1" t="s">
        <v>7</v>
      </c>
      <c r="P16" s="1" t="s">
        <v>202</v>
      </c>
      <c r="Q16" s="1" t="s">
        <v>258</v>
      </c>
      <c r="R16" s="1" t="s">
        <v>204</v>
      </c>
      <c r="S16" s="1" t="s">
        <v>205</v>
      </c>
      <c r="T16" s="1" t="s">
        <v>164</v>
      </c>
    </row>
    <row r="17" s="1" customFormat="1" spans="1:20">
      <c r="A17" s="1" t="s">
        <v>119</v>
      </c>
      <c r="B17" s="1" t="s">
        <v>239</v>
      </c>
      <c r="C17" s="1" t="s">
        <v>259</v>
      </c>
      <c r="D17" s="1" t="s">
        <v>113</v>
      </c>
      <c r="E17" s="1" t="s">
        <v>120</v>
      </c>
      <c r="F17" s="1" t="s">
        <v>239</v>
      </c>
      <c r="G17" s="1" t="s">
        <v>218</v>
      </c>
      <c r="H17" s="1" t="s">
        <v>198</v>
      </c>
      <c r="I17" s="1" t="s">
        <v>121</v>
      </c>
      <c r="J17" s="1" t="s">
        <v>200</v>
      </c>
      <c r="K17" s="1" t="s">
        <v>121</v>
      </c>
      <c r="L17" s="1" t="s">
        <v>121</v>
      </c>
      <c r="M17" s="1" t="s">
        <v>201</v>
      </c>
      <c r="N17" s="1" t="s">
        <v>201</v>
      </c>
      <c r="O17" s="1" t="s">
        <v>7</v>
      </c>
      <c r="P17" s="1" t="s">
        <v>202</v>
      </c>
      <c r="Q17" s="1" t="s">
        <v>260</v>
      </c>
      <c r="R17" s="1" t="s">
        <v>204</v>
      </c>
      <c r="S17" s="1" t="s">
        <v>205</v>
      </c>
      <c r="T17" s="1" t="s">
        <v>164</v>
      </c>
    </row>
    <row r="18" s="1" customFormat="1" spans="1:20">
      <c r="A18" s="1" t="s">
        <v>103</v>
      </c>
      <c r="B18" s="1" t="s">
        <v>209</v>
      </c>
      <c r="C18" s="1" t="s">
        <v>261</v>
      </c>
      <c r="D18" s="1" t="s">
        <v>96</v>
      </c>
      <c r="E18" s="1" t="s">
        <v>104</v>
      </c>
      <c r="F18" s="1" t="s">
        <v>218</v>
      </c>
      <c r="G18" s="1" t="s">
        <v>250</v>
      </c>
      <c r="H18" s="1" t="s">
        <v>198</v>
      </c>
      <c r="I18" s="1" t="s">
        <v>106</v>
      </c>
      <c r="J18" s="1" t="s">
        <v>200</v>
      </c>
      <c r="K18" s="1" t="s">
        <v>106</v>
      </c>
      <c r="L18" s="1" t="s">
        <v>106</v>
      </c>
      <c r="M18" s="1" t="s">
        <v>201</v>
      </c>
      <c r="N18" s="1" t="s">
        <v>201</v>
      </c>
      <c r="O18" s="1" t="s">
        <v>7</v>
      </c>
      <c r="P18" s="1" t="s">
        <v>202</v>
      </c>
      <c r="Q18" s="1" t="s">
        <v>262</v>
      </c>
      <c r="R18" s="1" t="s">
        <v>204</v>
      </c>
      <c r="S18" s="1" t="s">
        <v>205</v>
      </c>
      <c r="T18" s="1" t="s">
        <v>164</v>
      </c>
    </row>
    <row r="19" s="1" customFormat="1" spans="1:20">
      <c r="A19" s="1" t="s">
        <v>44</v>
      </c>
      <c r="B19" s="1" t="s">
        <v>209</v>
      </c>
      <c r="C19" s="1" t="s">
        <v>263</v>
      </c>
      <c r="D19" s="1" t="s">
        <v>264</v>
      </c>
      <c r="E19" s="1" t="s">
        <v>46</v>
      </c>
      <c r="F19" s="1" t="s">
        <v>218</v>
      </c>
      <c r="G19" s="1" t="s">
        <v>250</v>
      </c>
      <c r="H19" s="1" t="s">
        <v>198</v>
      </c>
      <c r="I19" s="1" t="s">
        <v>49</v>
      </c>
      <c r="J19" s="1" t="s">
        <v>200</v>
      </c>
      <c r="K19" s="1" t="s">
        <v>49</v>
      </c>
      <c r="L19" s="1" t="s">
        <v>49</v>
      </c>
      <c r="M19" s="1" t="s">
        <v>201</v>
      </c>
      <c r="N19" s="1" t="s">
        <v>201</v>
      </c>
      <c r="O19" s="1" t="s">
        <v>7</v>
      </c>
      <c r="P19" s="1" t="s">
        <v>202</v>
      </c>
      <c r="Q19" s="1" t="s">
        <v>265</v>
      </c>
      <c r="R19" s="1" t="s">
        <v>204</v>
      </c>
      <c r="S19" s="1" t="s">
        <v>205</v>
      </c>
      <c r="T19" s="1" t="s">
        <v>164</v>
      </c>
    </row>
    <row r="20" s="1" customFormat="1" spans="1:20">
      <c r="A20" s="1" t="s">
        <v>133</v>
      </c>
      <c r="B20" s="1" t="s">
        <v>218</v>
      </c>
      <c r="C20" s="1" t="s">
        <v>266</v>
      </c>
      <c r="D20" s="1" t="s">
        <v>131</v>
      </c>
      <c r="E20" s="1" t="s">
        <v>134</v>
      </c>
      <c r="F20" s="1" t="s">
        <v>218</v>
      </c>
      <c r="G20" s="1" t="s">
        <v>250</v>
      </c>
      <c r="H20" s="1" t="s">
        <v>198</v>
      </c>
      <c r="I20" s="1" t="s">
        <v>136</v>
      </c>
      <c r="J20" s="1" t="s">
        <v>200</v>
      </c>
      <c r="K20" s="1" t="s">
        <v>136</v>
      </c>
      <c r="L20" s="1" t="s">
        <v>136</v>
      </c>
      <c r="M20" s="1" t="s">
        <v>201</v>
      </c>
      <c r="N20" s="1" t="s">
        <v>201</v>
      </c>
      <c r="O20" s="1" t="s">
        <v>7</v>
      </c>
      <c r="P20" s="1" t="s">
        <v>202</v>
      </c>
      <c r="Q20" s="1" t="s">
        <v>267</v>
      </c>
      <c r="R20" s="1" t="s">
        <v>204</v>
      </c>
      <c r="S20" s="1" t="s">
        <v>205</v>
      </c>
      <c r="T20" s="1" t="s">
        <v>164</v>
      </c>
    </row>
    <row r="21" s="1" customFormat="1" spans="1:20">
      <c r="A21" s="1" t="s">
        <v>268</v>
      </c>
      <c r="B21" s="1" t="s">
        <v>218</v>
      </c>
      <c r="C21" s="1" t="s">
        <v>269</v>
      </c>
      <c r="D21" s="1" t="s">
        <v>270</v>
      </c>
      <c r="E21" s="1" t="s">
        <v>157</v>
      </c>
      <c r="F21" s="1" t="s">
        <v>218</v>
      </c>
      <c r="G21" s="1" t="s">
        <v>250</v>
      </c>
      <c r="H21" s="1" t="s">
        <v>198</v>
      </c>
      <c r="I21" s="1" t="s">
        <v>159</v>
      </c>
      <c r="J21" s="1" t="s">
        <v>200</v>
      </c>
      <c r="K21" s="1" t="s">
        <v>159</v>
      </c>
      <c r="L21" s="1" t="s">
        <v>159</v>
      </c>
      <c r="M21" s="1" t="s">
        <v>201</v>
      </c>
      <c r="N21" s="1" t="s">
        <v>201</v>
      </c>
      <c r="O21" s="1" t="s">
        <v>7</v>
      </c>
      <c r="P21" s="1" t="s">
        <v>202</v>
      </c>
      <c r="Q21" s="1" t="s">
        <v>271</v>
      </c>
      <c r="R21" s="1" t="s">
        <v>204</v>
      </c>
      <c r="S21" s="1" t="s">
        <v>205</v>
      </c>
      <c r="T21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2021-08-03T09:06:48Z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DB5E67E262D24DF2A630B1E245B09E33</vt:lpwstr>
  </property>
  <property fmtid="{D5CDD505-2E9C-101B-9397-08002B2CF9AE}" pid="3" name="KSOProductBuildVer">
    <vt:lpwstr>2052-11.1.0.10503</vt:lpwstr>
  </property>
</Properties>
</file>