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<sst xmlns="http://schemas.openxmlformats.org/spreadsheetml/2006/main" count="288" uniqueCount="123">
  <si>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</si>
  <si>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</si>
  <si>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</si>
  <si>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</si>
  <si>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</si>
  <si>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</si>
  <si>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</si>
  <si>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</si>
  <si>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</si>
  <si>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</si>
  <si>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</si>
  <si>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</si>
  <si>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</si>
  <si>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</si>
  <si>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</si>
  <si>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</si>
  <si>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</si>
  <si>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</si>
  <si>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</si>
  <si>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</si>
  <si>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</si>
  <si>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</si>
  <si>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</si>
  <si>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</si>
  <si>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</si>
  <si>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</si>
  <si>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</si>
  <si>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[桂林]蓝宝石酒店(桂林两江四湖桂林站店)(68264137)</t>
  </si>
  <si>
    <t>标准双床房&lt;双人入住&gt;&lt;内宾&gt;&lt;预付&gt;&lt;无早&gt;</t>
  </si>
  <si>
    <t>CNY</t>
  </si>
  <si>
    <t>唐雯绮</t>
  </si>
  <si>
    <t>CA363210803CNY</t>
  </si>
  <si>
    <t>未提现</t>
  </si>
  <si>
    <t>携程开票</t>
  </si>
  <si>
    <t>[广州]广州白云宾馆(10091524)</t>
  </si>
  <si>
    <t>豪华大床房&lt;双人入住&gt;&lt;双早&gt;</t>
  </si>
  <si>
    <t>邹鸿</t>
  </si>
  <si>
    <t>豪华双床房&lt;双人入住&gt;&lt;双早&gt;</t>
  </si>
  <si>
    <t>王向敏</t>
  </si>
  <si>
    <t>[青岛]青岛亨伯大酒店(69327241)</t>
  </si>
  <si>
    <t>高级大床间&lt;双人入住&gt;&lt;内宾&gt;&lt;预付&gt;&lt;无早&gt;</t>
  </si>
  <si>
    <t>姜义</t>
  </si>
  <si>
    <t>取消</t>
  </si>
  <si>
    <t>[香港]香港俪凯酒店(Le Prabelle Hotel)(10108824)</t>
  </si>
  <si>
    <t>豪華房 (大床)&lt;内宾&gt;&lt;双人入住&gt;&lt;预付&gt;&lt;无早&gt;</t>
  </si>
  <si>
    <t>Lam/tsz chung</t>
  </si>
  <si>
    <t>[梅州]梅州麓湖山酒店(67856423)</t>
  </si>
  <si>
    <t>公寓标准大床房&lt;双人入住&gt;&lt;内宾&gt;&lt;预付&gt;&lt;双早&gt;</t>
  </si>
  <si>
    <t>余红</t>
  </si>
  <si>
    <t>[杭州]杭州红星文化大酒店(68265436)</t>
  </si>
  <si>
    <t>单人间&lt;双人入住&gt;&lt;内宾&gt;&lt;预付&gt;&lt;无早&gt;</t>
  </si>
  <si>
    <t>王苏</t>
  </si>
  <si>
    <t>[北京]北京千禧大酒店(9881984)</t>
  </si>
  <si>
    <t>豪华大床房&lt;双人入住&gt;&lt;内宾&gt;&lt;预付&gt;&lt;无早&gt;</t>
  </si>
  <si>
    <t>刘昱君</t>
  </si>
  <si>
    <t>，</t>
  </si>
  <si>
    <t>A210803091427481</t>
  </si>
  <si>
    <t>A210803091518481</t>
  </si>
  <si>
    <t>A210803091557481</t>
  </si>
  <si>
    <t>CNY / HKD 当前参考汇率: 1.2029262</t>
  </si>
  <si>
    <t>总计：2938.59 CNY/
3534.91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</si>
  <si>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</si>
  <si>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</si>
  <si>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</si>
  <si>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</si>
  <si>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</si>
  <si>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</si>
  <si>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</si>
  <si>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</si>
  <si>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</si>
  <si>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</si>
  <si>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</si>
  <si>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</si>
  <si>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</si>
  <si>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</si>
  <si>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</si>
  <si>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</si>
  <si>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</si>
  <si>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</si>
  <si>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2193645</t>
  </si>
  <si>
    <t>蓝宝石酒店(桂林两江四湖桂林站店)</t>
  </si>
  <si>
    <t>2021-07-17</t>
  </si>
  <si>
    <t>2021-07-19</t>
  </si>
  <si>
    <t>退房日周结</t>
  </si>
  <si>
    <t>169.44</t>
  </si>
  <si>
    <t>RMB</t>
  </si>
  <si>
    <t>0</t>
  </si>
  <si>
    <t>0.00</t>
  </si>
  <si>
    <t>携程国内直连(DD)</t>
  </si>
  <si>
    <t>2021-07-12 13:33:38</t>
  </si>
  <si>
    <t>否</t>
  </si>
  <si>
    <t>汇智国际旅游发展有限公司</t>
  </si>
  <si>
    <t>直连</t>
  </si>
  <si>
    <t>2021-07-16</t>
  </si>
  <si>
    <t>2198726</t>
  </si>
  <si>
    <t>广州白云宾馆</t>
  </si>
  <si>
    <t>2021-07-18</t>
  </si>
  <si>
    <t>569.70</t>
  </si>
  <si>
    <t>2021-07-16 14:09:40</t>
  </si>
  <si>
    <t>直采</t>
  </si>
  <si>
    <t>2198727</t>
  </si>
  <si>
    <t>2021-07-16 14:04:26</t>
  </si>
  <si>
    <t>2199097</t>
  </si>
  <si>
    <t>青岛亨伯大酒店</t>
  </si>
  <si>
    <t>2021-07-16 18:10:39</t>
  </si>
  <si>
    <t>2201016</t>
  </si>
  <si>
    <t>香港俪凯酒店</t>
  </si>
  <si>
    <t>Lam tsz chung</t>
  </si>
  <si>
    <t>337.15</t>
  </si>
  <si>
    <t>2021-07-18 11:10:05</t>
  </si>
  <si>
    <t>2201130</t>
  </si>
  <si>
    <t>梅州麓湖山酒店</t>
  </si>
  <si>
    <t>295.80</t>
  </si>
  <si>
    <t>2021-07-18 13:27:18</t>
  </si>
  <si>
    <t>Saas酒店</t>
  </si>
  <si>
    <t>2201566</t>
  </si>
  <si>
    <t>杭州红星文化大酒店</t>
  </si>
  <si>
    <t>198.58</t>
  </si>
  <si>
    <t>2021-07-18 22:37:44</t>
  </si>
  <si>
    <t>2201592</t>
  </si>
  <si>
    <t>北京千禧大酒店</t>
  </si>
  <si>
    <t>798.22</t>
  </si>
  <si>
    <t>2021-07-18 23:05:08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</si>
</sst>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15774865157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44394</v>
      </c>
      <c r="G2" s="5">
        <v>44396</v>
      </c>
      <c r="H2" s="4">
        <v>1</v>
      </c>
      <c r="I2" s="4">
        <v>2</v>
      </c>
      <c r="J2" s="4">
        <v>2</v>
      </c>
      <c r="K2" s="4" t="s">
        <v>29</v>
      </c>
      <c r="L2" s="4">
        <v>169.44</v>
      </c>
      <c r="M2" s="4">
        <v>169.44</v>
      </c>
      <c r="N2" s="4" t="s">
        <v>30</v>
      </c>
      <c r="O2" s="4" t="s">
        <v>31</v>
      </c>
      <c r="P2" s="4" t="s">
        <v>32</v>
      </c>
      <c r="Q2" s="4">
        <v>0</v>
      </c>
      <c r="R2" s="6">
        <v>44389</v>
      </c>
      <c r="S2" s="5">
        <v>44411</v>
      </c>
      <c r="T2" s="4" t="s">
        <v>33</v>
      </c>
      <c r="U2" s="4">
        <v>169.44</v>
      </c>
      <c r="V2" s="4">
        <v>0</v>
      </c>
      <c r="W2" s="4">
        <v>0</v>
      </c>
      <c r="X2" s="4">
        <v>2193645</v>
      </c>
    </row>
    <row r="3" s="4" customFormat="1" spans="1:24">
      <c r="A3" s="4">
        <v>15822054466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44395</v>
      </c>
      <c r="G3" s="5">
        <v>44396</v>
      </c>
      <c r="H3" s="4">
        <v>1</v>
      </c>
      <c r="I3" s="4">
        <v>1</v>
      </c>
      <c r="J3" s="4">
        <v>1</v>
      </c>
      <c r="K3" s="4" t="s">
        <v>29</v>
      </c>
      <c r="L3" s="4">
        <v>569.7</v>
      </c>
      <c r="M3" s="4">
        <v>569.7</v>
      </c>
      <c r="N3" s="4" t="s">
        <v>36</v>
      </c>
      <c r="O3" s="4" t="s">
        <v>31</v>
      </c>
      <c r="P3" s="4" t="s">
        <v>32</v>
      </c>
      <c r="Q3" s="4">
        <v>0</v>
      </c>
      <c r="R3" s="6">
        <v>44393</v>
      </c>
      <c r="S3" s="5">
        <v>44411</v>
      </c>
      <c r="T3" s="4" t="s">
        <v>33</v>
      </c>
      <c r="U3" s="4">
        <v>569.7</v>
      </c>
      <c r="V3" s="4">
        <v>0</v>
      </c>
      <c r="W3" s="4">
        <v>0</v>
      </c>
      <c r="X3" s="4">
        <v>2198726</v>
      </c>
    </row>
    <row r="4" s="4" customFormat="1" spans="1:24">
      <c r="A4" s="4">
        <v>15822074811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44395</v>
      </c>
      <c r="G4" s="5">
        <v>44396</v>
      </c>
      <c r="H4" s="4">
        <v>1</v>
      </c>
      <c r="I4" s="4">
        <v>1</v>
      </c>
      <c r="J4" s="4">
        <v>1</v>
      </c>
      <c r="K4" s="4" t="s">
        <v>29</v>
      </c>
      <c r="L4" s="4">
        <v>569.7</v>
      </c>
      <c r="M4" s="4">
        <v>569.7</v>
      </c>
      <c r="N4" s="4" t="s">
        <v>38</v>
      </c>
      <c r="O4" s="4" t="s">
        <v>31</v>
      </c>
      <c r="P4" s="4" t="s">
        <v>32</v>
      </c>
      <c r="Q4" s="4">
        <v>0</v>
      </c>
      <c r="R4" s="6">
        <v>44393</v>
      </c>
      <c r="S4" s="5">
        <v>44411</v>
      </c>
      <c r="T4" s="4" t="s">
        <v>33</v>
      </c>
      <c r="U4" s="4">
        <v>569.7</v>
      </c>
      <c r="V4" s="4">
        <v>0</v>
      </c>
      <c r="W4" s="4">
        <v>0</v>
      </c>
      <c r="X4" s="4">
        <v>2198727</v>
      </c>
    </row>
    <row r="5" s="4" customFormat="1" spans="1:24">
      <c r="A5" s="4">
        <v>15824472001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44393</v>
      </c>
      <c r="G5" s="5">
        <v>44396</v>
      </c>
      <c r="H5" s="4">
        <v>1</v>
      </c>
      <c r="I5" s="4">
        <v>3</v>
      </c>
      <c r="J5" s="4">
        <v>3</v>
      </c>
      <c r="K5" s="4" t="s">
        <v>29</v>
      </c>
      <c r="L5" s="4">
        <v>1120.61</v>
      </c>
      <c r="M5" s="4">
        <v>1120.61</v>
      </c>
      <c r="N5" s="4" t="s">
        <v>41</v>
      </c>
      <c r="O5" s="4" t="s">
        <v>31</v>
      </c>
      <c r="P5" s="4" t="s">
        <v>32</v>
      </c>
      <c r="Q5" s="4">
        <v>0</v>
      </c>
      <c r="R5" s="6">
        <v>44393</v>
      </c>
      <c r="S5" s="5">
        <v>44411</v>
      </c>
      <c r="T5" s="4" t="s">
        <v>33</v>
      </c>
      <c r="U5" s="4">
        <v>1120.61</v>
      </c>
      <c r="V5" s="4">
        <v>0</v>
      </c>
      <c r="W5" s="4">
        <v>0</v>
      </c>
      <c r="X5" s="4">
        <v>2199097</v>
      </c>
    </row>
    <row r="6" s="4" customFormat="1" spans="1:24">
      <c r="A6" s="4">
        <v>15824472001</v>
      </c>
      <c r="B6" s="4" t="s">
        <v>25</v>
      </c>
      <c r="C6" s="4" t="s">
        <v>42</v>
      </c>
      <c r="D6" s="4" t="s">
        <v>39</v>
      </c>
      <c r="E6" s="4" t="s">
        <v>40</v>
      </c>
      <c r="F6" s="5">
        <v>44393</v>
      </c>
      <c r="G6" s="5">
        <v>44396</v>
      </c>
      <c r="H6" s="4">
        <v>1</v>
      </c>
      <c r="I6" s="4">
        <v>3</v>
      </c>
      <c r="J6" s="4">
        <v>3</v>
      </c>
      <c r="K6" s="4" t="s">
        <v>29</v>
      </c>
      <c r="L6" s="4">
        <v>-1120.61</v>
      </c>
      <c r="M6" s="4">
        <v>-1120.61</v>
      </c>
      <c r="N6" s="4" t="s">
        <v>41</v>
      </c>
      <c r="O6" s="4" t="s">
        <v>31</v>
      </c>
      <c r="P6" s="4" t="s">
        <v>32</v>
      </c>
      <c r="Q6" s="4">
        <v>0</v>
      </c>
      <c r="R6" s="6">
        <v>44393</v>
      </c>
      <c r="S6" s="5">
        <v>44411</v>
      </c>
      <c r="T6" s="4" t="s">
        <v>33</v>
      </c>
      <c r="U6" s="4">
        <v>-1120.61</v>
      </c>
      <c r="V6" s="4">
        <v>0</v>
      </c>
      <c r="W6" s="4">
        <v>0</v>
      </c>
      <c r="X6" s="4">
        <v>2199097</v>
      </c>
    </row>
    <row r="7" s="4" customFormat="1" spans="1:23">
      <c r="A7" s="4">
        <v>15842126201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44395</v>
      </c>
      <c r="G7" s="5">
        <v>44396</v>
      </c>
      <c r="H7" s="4">
        <v>1</v>
      </c>
      <c r="I7" s="4">
        <v>1</v>
      </c>
      <c r="J7" s="4">
        <v>1</v>
      </c>
      <c r="K7" s="4" t="s">
        <v>29</v>
      </c>
      <c r="L7" s="4">
        <v>337.15</v>
      </c>
      <c r="M7" s="4">
        <v>337.15</v>
      </c>
      <c r="N7" s="4" t="s">
        <v>45</v>
      </c>
      <c r="O7" s="4" t="s">
        <v>31</v>
      </c>
      <c r="P7" s="4" t="s">
        <v>32</v>
      </c>
      <c r="Q7" s="4">
        <v>0</v>
      </c>
      <c r="R7" s="6">
        <v>44395</v>
      </c>
      <c r="S7" s="5">
        <v>44411</v>
      </c>
      <c r="T7" s="4" t="s">
        <v>33</v>
      </c>
      <c r="U7" s="4">
        <v>337.15</v>
      </c>
      <c r="V7" s="4">
        <v>0</v>
      </c>
      <c r="W7" s="4">
        <v>0</v>
      </c>
    </row>
    <row r="8" s="4" customFormat="1" spans="1:24">
      <c r="A8" s="4">
        <v>15842954209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44395</v>
      </c>
      <c r="G8" s="5">
        <v>44396</v>
      </c>
      <c r="H8" s="4">
        <v>1</v>
      </c>
      <c r="I8" s="4">
        <v>1</v>
      </c>
      <c r="J8" s="4">
        <v>1</v>
      </c>
      <c r="K8" s="4" t="s">
        <v>29</v>
      </c>
      <c r="L8" s="4">
        <v>295.8</v>
      </c>
      <c r="M8" s="4">
        <v>295.8</v>
      </c>
      <c r="N8" s="4" t="s">
        <v>48</v>
      </c>
      <c r="O8" s="4" t="s">
        <v>31</v>
      </c>
      <c r="P8" s="4" t="s">
        <v>32</v>
      </c>
      <c r="Q8" s="4">
        <v>0</v>
      </c>
      <c r="R8" s="6">
        <v>44395</v>
      </c>
      <c r="S8" s="5">
        <v>44411</v>
      </c>
      <c r="T8" s="4" t="s">
        <v>33</v>
      </c>
      <c r="U8" s="4">
        <v>295.8</v>
      </c>
      <c r="V8" s="4">
        <v>0</v>
      </c>
      <c r="W8" s="4">
        <v>0</v>
      </c>
      <c r="X8" s="4">
        <v>2201130</v>
      </c>
    </row>
    <row r="9" s="4" customFormat="1" spans="1:24">
      <c r="A9" s="4">
        <v>15848710325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44395</v>
      </c>
      <c r="G9" s="5">
        <v>44396</v>
      </c>
      <c r="H9" s="4">
        <v>1</v>
      </c>
      <c r="I9" s="4">
        <v>1</v>
      </c>
      <c r="J9" s="4">
        <v>1</v>
      </c>
      <c r="K9" s="4" t="s">
        <v>29</v>
      </c>
      <c r="L9" s="4">
        <v>198.58</v>
      </c>
      <c r="M9" s="4">
        <v>198.58</v>
      </c>
      <c r="N9" s="4" t="s">
        <v>51</v>
      </c>
      <c r="O9" s="4" t="s">
        <v>31</v>
      </c>
      <c r="P9" s="4" t="s">
        <v>32</v>
      </c>
      <c r="Q9" s="4">
        <v>0</v>
      </c>
      <c r="R9" s="6">
        <v>44395</v>
      </c>
      <c r="S9" s="5">
        <v>44411</v>
      </c>
      <c r="T9" s="4" t="s">
        <v>33</v>
      </c>
      <c r="U9" s="4">
        <v>198.58</v>
      </c>
      <c r="V9" s="4">
        <v>0</v>
      </c>
      <c r="W9" s="4">
        <v>0</v>
      </c>
      <c r="X9" s="4">
        <v>2201566</v>
      </c>
    </row>
    <row r="10" s="4" customFormat="1" spans="1:24">
      <c r="A10" s="4">
        <v>15848939486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44395</v>
      </c>
      <c r="G10" s="5">
        <v>44396</v>
      </c>
      <c r="H10" s="4">
        <v>1</v>
      </c>
      <c r="I10" s="4">
        <v>1</v>
      </c>
      <c r="J10" s="4">
        <v>1</v>
      </c>
      <c r="K10" s="4" t="s">
        <v>29</v>
      </c>
      <c r="L10" s="4">
        <v>798.22</v>
      </c>
      <c r="M10" s="4">
        <v>798.22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44395</v>
      </c>
      <c r="S10" s="5">
        <v>44411</v>
      </c>
      <c r="T10" s="4" t="s">
        <v>33</v>
      </c>
      <c r="U10" s="4">
        <v>798.22</v>
      </c>
      <c r="V10" s="4">
        <v>0</v>
      </c>
      <c r="W10" s="4">
        <v>0</v>
      </c>
      <c r="X10" s="4">
        <v>2201592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3" sqref="A13:A17"/>
    </sheetView>
  </sheetViews>
  <sheetFormatPr defaultColWidth="9" defaultRowHeight="13.5"/>
  <cols>
    <col min="1" max="1" width="13.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15774865157</v>
      </c>
      <c r="B2" s="5">
        <v>44394</v>
      </c>
      <c r="C2" s="5">
        <v>44396</v>
      </c>
      <c r="D2" s="4">
        <v>169.44</v>
      </c>
      <c r="E2" s="4" t="str">
        <f>VLOOKUP(A2,HOP!A:L,12,0)</f>
        <v>169.44</v>
      </c>
      <c r="F2" s="4" t="str">
        <f>VLOOKUP(A2,HOP!A:C,3,0)</f>
        <v>2193645</v>
      </c>
      <c r="G2" s="4">
        <f>D2-E2</f>
        <v>0</v>
      </c>
      <c r="H2" s="4" t="str">
        <f>$H$1&amp;F2</f>
        <v>，2193645</v>
      </c>
      <c r="I2" s="4" t="str">
        <f>VLOOKUP(A2,HOP!A:T,20,0)</f>
        <v>直连</v>
      </c>
    </row>
    <row r="3" s="4" customFormat="1" spans="1:9">
      <c r="A3" s="4">
        <v>15822054466</v>
      </c>
      <c r="B3" s="5">
        <v>44395</v>
      </c>
      <c r="C3" s="5">
        <v>44396</v>
      </c>
      <c r="D3" s="4">
        <v>569.7</v>
      </c>
      <c r="E3" s="4" t="str">
        <f>VLOOKUP(A3,HOP!A:L,12,0)</f>
        <v>569.70</v>
      </c>
      <c r="F3" s="4" t="str">
        <f>VLOOKUP(A3,HOP!A:C,3,0)</f>
        <v>2198726</v>
      </c>
      <c r="G3" s="4">
        <f>D3-E3</f>
        <v>0</v>
      </c>
      <c r="H3" s="4" t="str">
        <f>$H$1&amp;F3</f>
        <v>，2198726</v>
      </c>
      <c r="I3" s="4" t="str">
        <f>VLOOKUP(A3,HOP!A:T,20,0)</f>
        <v>直采</v>
      </c>
    </row>
    <row r="4" s="4" customFormat="1" spans="1:9">
      <c r="A4" s="4">
        <v>15822074811</v>
      </c>
      <c r="B4" s="5">
        <v>44395</v>
      </c>
      <c r="C4" s="5">
        <v>44396</v>
      </c>
      <c r="D4" s="4">
        <v>569.7</v>
      </c>
      <c r="E4" s="4" t="str">
        <f>VLOOKUP(A4,HOP!A:L,12,0)</f>
        <v>569.70</v>
      </c>
      <c r="F4" s="4" t="str">
        <f>VLOOKUP(A4,HOP!A:C,3,0)</f>
        <v>2198727</v>
      </c>
      <c r="G4" s="4">
        <f>D4-E4</f>
        <v>0</v>
      </c>
      <c r="H4" s="4" t="str">
        <f>$H$1&amp;F4</f>
        <v>，2198727</v>
      </c>
      <c r="I4" s="4" t="str">
        <f>VLOOKUP(A4,HOP!A:T,20,0)</f>
        <v>直采</v>
      </c>
    </row>
    <row r="5" s="4" customFormat="1" hidden="1" spans="1:9">
      <c r="A5" s="4">
        <v>15824472001</v>
      </c>
      <c r="B5" s="5">
        <v>44393</v>
      </c>
      <c r="C5" s="5">
        <v>44396</v>
      </c>
      <c r="D5" s="4">
        <v>0</v>
      </c>
      <c r="E5" s="4" t="str">
        <f>VLOOKUP(A5,HOP!A:L,12,0)</f>
        <v>0.00</v>
      </c>
      <c r="F5" s="4" t="str">
        <f>VLOOKUP(A5,HOP!A:C,3,0)</f>
        <v>2199097</v>
      </c>
      <c r="G5" s="4">
        <f>D5-E5</f>
        <v>0</v>
      </c>
      <c r="H5" s="4" t="str">
        <f>$H$1&amp;F5</f>
        <v>，2199097</v>
      </c>
      <c r="I5" s="4" t="str">
        <f>VLOOKUP(A5,HOP!A:T,20,0)</f>
        <v>直连</v>
      </c>
    </row>
    <row r="6" s="4" customFormat="1" spans="1:9">
      <c r="A6" s="4">
        <v>15842126201</v>
      </c>
      <c r="B6" s="5">
        <v>44395</v>
      </c>
      <c r="C6" s="5">
        <v>44396</v>
      </c>
      <c r="D6" s="4">
        <v>337.15</v>
      </c>
      <c r="E6" s="4" t="str">
        <f>VLOOKUP(A6,HOP!A:L,12,0)</f>
        <v>337.15</v>
      </c>
      <c r="F6" s="4" t="str">
        <f>VLOOKUP(A6,HOP!A:C,3,0)</f>
        <v>2201016</v>
      </c>
      <c r="G6" s="4">
        <f>D6-E6</f>
        <v>0</v>
      </c>
      <c r="H6" s="4" t="str">
        <f>$H$1&amp;F6</f>
        <v>，2201016</v>
      </c>
      <c r="I6" s="4" t="str">
        <f>VLOOKUP(A6,HOP!A:T,20,0)</f>
        <v>直连</v>
      </c>
    </row>
    <row r="7" s="4" customFormat="1" spans="1:9">
      <c r="A7" s="4">
        <v>15842954209</v>
      </c>
      <c r="B7" s="5">
        <v>44395</v>
      </c>
      <c r="C7" s="5">
        <v>44396</v>
      </c>
      <c r="D7" s="4">
        <v>295.8</v>
      </c>
      <c r="E7" s="4" t="str">
        <f>VLOOKUP(A7,HOP!A:L,12,0)</f>
        <v>295.80</v>
      </c>
      <c r="F7" s="4" t="str">
        <f>VLOOKUP(A7,HOP!A:C,3,0)</f>
        <v>2201130</v>
      </c>
      <c r="G7" s="4">
        <f>D7-E7</f>
        <v>0</v>
      </c>
      <c r="H7" s="4" t="str">
        <f>$H$1&amp;F7</f>
        <v>，2201130</v>
      </c>
      <c r="I7" s="4" t="str">
        <f>VLOOKUP(A7,HOP!A:T,20,0)</f>
        <v>Saas酒店</v>
      </c>
    </row>
    <row r="8" s="4" customFormat="1" spans="1:9">
      <c r="A8" s="4">
        <v>15848710325</v>
      </c>
      <c r="B8" s="5">
        <v>44395</v>
      </c>
      <c r="C8" s="5">
        <v>44396</v>
      </c>
      <c r="D8" s="4">
        <v>198.58</v>
      </c>
      <c r="E8" s="4" t="str">
        <f>VLOOKUP(A8,HOP!A:L,12,0)</f>
        <v>198.58</v>
      </c>
      <c r="F8" s="4" t="str">
        <f>VLOOKUP(A8,HOP!A:C,3,0)</f>
        <v>2201566</v>
      </c>
      <c r="G8" s="4">
        <f>D8-E8</f>
        <v>0</v>
      </c>
      <c r="H8" s="4" t="str">
        <f>$H$1&amp;F8</f>
        <v>，2201566</v>
      </c>
      <c r="I8" s="4" t="str">
        <f>VLOOKUP(A8,HOP!A:T,20,0)</f>
        <v>直连</v>
      </c>
    </row>
    <row r="9" s="4" customFormat="1" spans="1:9">
      <c r="A9" s="4">
        <v>15848939486</v>
      </c>
      <c r="B9" s="5">
        <v>44395</v>
      </c>
      <c r="C9" s="5">
        <v>44396</v>
      </c>
      <c r="D9" s="4">
        <v>798.22</v>
      </c>
      <c r="E9" s="4" t="str">
        <f>VLOOKUP(A9,HOP!A:L,12,0)</f>
        <v>798.22</v>
      </c>
      <c r="F9" s="4" t="str">
        <f>VLOOKUP(A9,HOP!A:C,3,0)</f>
        <v>2201592</v>
      </c>
      <c r="G9" s="4">
        <f>D9-E9</f>
        <v>0</v>
      </c>
      <c r="H9" s="4" t="str">
        <f>$H$1&amp;F9</f>
        <v>，2201592</v>
      </c>
      <c r="I9" s="4" t="str">
        <f>VLOOKUP(A9,HOP!A:T,20,0)</f>
        <v>直连</v>
      </c>
    </row>
    <row r="11" spans="4:4">
      <c r="D11" s="4">
        <f>SUM(D2:D10)</f>
        <v>2938.59</v>
      </c>
    </row>
    <row r="13" spans="1:1">
      <c r="A13" s="4" t="s">
        <v>56</v>
      </c>
    </row>
    <row r="14" spans="1:1">
      <c r="A14" s="4" t="s">
        <v>57</v>
      </c>
    </row>
    <row r="15" spans="1:1">
      <c r="A15" s="4" t="s">
        <v>58</v>
      </c>
    </row>
    <row r="16" spans="1:1">
      <c r="A16" s="4" t="s">
        <v>59</v>
      </c>
    </row>
    <row r="17" spans="1:1">
      <c r="A17" s="4" t="s">
        <v>60</v>
      </c>
    </row>
  </sheetData>
  <autoFilter ref="A1:XFD17">
    <filterColumn colId="3">
      <filters blank="1">
        <filter val="798.22"/>
        <filter val="169.44"/>
        <filter val="337.15"/>
        <filter val="569.7"/>
        <filter val="295.8"/>
        <filter val="198.58"/>
        <filter val="2938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15774865157</v>
      </c>
      <c r="B2" s="1" t="s">
        <v>78</v>
      </c>
      <c r="C2" s="1" t="s">
        <v>79</v>
      </c>
      <c r="D2" s="1" t="s">
        <v>80</v>
      </c>
      <c r="E2" s="1" t="s">
        <v>30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</row>
    <row r="3" s="1" customFormat="1" spans="1:20">
      <c r="A3" s="3">
        <v>15822054466</v>
      </c>
      <c r="B3" s="1" t="s">
        <v>93</v>
      </c>
      <c r="C3" s="1" t="s">
        <v>94</v>
      </c>
      <c r="D3" s="1" t="s">
        <v>95</v>
      </c>
      <c r="E3" s="1" t="s">
        <v>36</v>
      </c>
      <c r="F3" s="1" t="s">
        <v>96</v>
      </c>
      <c r="G3" s="1" t="s">
        <v>82</v>
      </c>
      <c r="H3" s="1" t="s">
        <v>83</v>
      </c>
      <c r="I3" s="1" t="s">
        <v>97</v>
      </c>
      <c r="J3" s="1" t="s">
        <v>85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98</v>
      </c>
      <c r="R3" s="1" t="s">
        <v>90</v>
      </c>
      <c r="S3" s="1" t="s">
        <v>91</v>
      </c>
      <c r="T3" s="1" t="s">
        <v>99</v>
      </c>
    </row>
    <row r="4" s="1" customFormat="1" spans="1:20">
      <c r="A4" s="3">
        <v>15822074811</v>
      </c>
      <c r="B4" s="1" t="s">
        <v>93</v>
      </c>
      <c r="C4" s="1" t="s">
        <v>100</v>
      </c>
      <c r="D4" s="1" t="s">
        <v>95</v>
      </c>
      <c r="E4" s="1" t="s">
        <v>38</v>
      </c>
      <c r="F4" s="1" t="s">
        <v>96</v>
      </c>
      <c r="G4" s="1" t="s">
        <v>82</v>
      </c>
      <c r="H4" s="1" t="s">
        <v>83</v>
      </c>
      <c r="I4" s="1" t="s">
        <v>97</v>
      </c>
      <c r="J4" s="1" t="s">
        <v>85</v>
      </c>
      <c r="K4" s="1" t="s">
        <v>97</v>
      </c>
      <c r="L4" s="1" t="s">
        <v>97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101</v>
      </c>
      <c r="R4" s="1" t="s">
        <v>90</v>
      </c>
      <c r="S4" s="1" t="s">
        <v>91</v>
      </c>
      <c r="T4" s="1" t="s">
        <v>99</v>
      </c>
    </row>
    <row r="5" s="1" customFormat="1" spans="1:20">
      <c r="A5" s="3">
        <v>15824472001</v>
      </c>
      <c r="B5" s="1" t="s">
        <v>93</v>
      </c>
      <c r="C5" s="1" t="s">
        <v>102</v>
      </c>
      <c r="D5" s="1" t="s">
        <v>103</v>
      </c>
      <c r="E5" s="1" t="s">
        <v>41</v>
      </c>
      <c r="F5" s="1" t="s">
        <v>93</v>
      </c>
      <c r="G5" s="1" t="s">
        <v>82</v>
      </c>
      <c r="H5" s="1" t="s">
        <v>83</v>
      </c>
      <c r="I5" s="1" t="s">
        <v>87</v>
      </c>
      <c r="J5" s="1" t="s">
        <v>85</v>
      </c>
      <c r="K5" s="1" t="s">
        <v>87</v>
      </c>
      <c r="L5" s="1" t="s">
        <v>87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104</v>
      </c>
      <c r="R5" s="1" t="s">
        <v>90</v>
      </c>
      <c r="S5" s="1" t="s">
        <v>91</v>
      </c>
      <c r="T5" s="1" t="s">
        <v>92</v>
      </c>
    </row>
    <row r="6" s="1" customFormat="1" spans="1:20">
      <c r="A6" s="3">
        <v>15842126201</v>
      </c>
      <c r="B6" s="1" t="s">
        <v>96</v>
      </c>
      <c r="C6" s="1" t="s">
        <v>105</v>
      </c>
      <c r="D6" s="1" t="s">
        <v>106</v>
      </c>
      <c r="E6" s="1" t="s">
        <v>107</v>
      </c>
      <c r="F6" s="1" t="s">
        <v>96</v>
      </c>
      <c r="G6" s="1" t="s">
        <v>82</v>
      </c>
      <c r="H6" s="1" t="s">
        <v>83</v>
      </c>
      <c r="I6" s="1" t="s">
        <v>108</v>
      </c>
      <c r="J6" s="1" t="s">
        <v>85</v>
      </c>
      <c r="K6" s="1" t="s">
        <v>108</v>
      </c>
      <c r="L6" s="1" t="s">
        <v>108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109</v>
      </c>
      <c r="R6" s="1" t="s">
        <v>90</v>
      </c>
      <c r="S6" s="1" t="s">
        <v>91</v>
      </c>
      <c r="T6" s="1" t="s">
        <v>92</v>
      </c>
    </row>
    <row r="7" s="1" customFormat="1" spans="1:20">
      <c r="A7" s="3">
        <v>15842954209</v>
      </c>
      <c r="B7" s="1" t="s">
        <v>96</v>
      </c>
      <c r="C7" s="1" t="s">
        <v>110</v>
      </c>
      <c r="D7" s="1" t="s">
        <v>111</v>
      </c>
      <c r="E7" s="1" t="s">
        <v>48</v>
      </c>
      <c r="F7" s="1" t="s">
        <v>96</v>
      </c>
      <c r="G7" s="1" t="s">
        <v>82</v>
      </c>
      <c r="H7" s="1" t="s">
        <v>83</v>
      </c>
      <c r="I7" s="1" t="s">
        <v>112</v>
      </c>
      <c r="J7" s="1" t="s">
        <v>85</v>
      </c>
      <c r="K7" s="1" t="s">
        <v>112</v>
      </c>
      <c r="L7" s="1" t="s">
        <v>112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113</v>
      </c>
      <c r="R7" s="1" t="s">
        <v>90</v>
      </c>
      <c r="S7" s="1" t="s">
        <v>91</v>
      </c>
      <c r="T7" s="1" t="s">
        <v>114</v>
      </c>
    </row>
    <row r="8" s="1" customFormat="1" spans="1:20">
      <c r="A8" s="3">
        <v>15848710325</v>
      </c>
      <c r="B8" s="1" t="s">
        <v>96</v>
      </c>
      <c r="C8" s="1" t="s">
        <v>115</v>
      </c>
      <c r="D8" s="1" t="s">
        <v>116</v>
      </c>
      <c r="E8" s="1" t="s">
        <v>51</v>
      </c>
      <c r="F8" s="1" t="s">
        <v>96</v>
      </c>
      <c r="G8" s="1" t="s">
        <v>82</v>
      </c>
      <c r="H8" s="1" t="s">
        <v>83</v>
      </c>
      <c r="I8" s="1" t="s">
        <v>117</v>
      </c>
      <c r="J8" s="1" t="s">
        <v>85</v>
      </c>
      <c r="K8" s="1" t="s">
        <v>117</v>
      </c>
      <c r="L8" s="1" t="s">
        <v>117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118</v>
      </c>
      <c r="R8" s="1" t="s">
        <v>90</v>
      </c>
      <c r="S8" s="1" t="s">
        <v>91</v>
      </c>
      <c r="T8" s="1" t="s">
        <v>92</v>
      </c>
    </row>
    <row r="9" s="1" customFormat="1" spans="1:20">
      <c r="A9" s="3">
        <v>15848939486</v>
      </c>
      <c r="B9" s="1" t="s">
        <v>96</v>
      </c>
      <c r="C9" s="1" t="s">
        <v>119</v>
      </c>
      <c r="D9" s="1" t="s">
        <v>120</v>
      </c>
      <c r="E9" s="1" t="s">
        <v>54</v>
      </c>
      <c r="F9" s="1" t="s">
        <v>96</v>
      </c>
      <c r="G9" s="1" t="s">
        <v>82</v>
      </c>
      <c r="H9" s="1" t="s">
        <v>83</v>
      </c>
      <c r="I9" s="1" t="s">
        <v>121</v>
      </c>
      <c r="J9" s="1" t="s">
        <v>85</v>
      </c>
      <c r="K9" s="1" t="s">
        <v>121</v>
      </c>
      <c r="L9" s="1" t="s">
        <v>121</v>
      </c>
      <c r="M9" s="1" t="s">
        <v>86</v>
      </c>
      <c r="N9" s="1" t="s">
        <v>86</v>
      </c>
      <c r="O9" s="1" t="s">
        <v>87</v>
      </c>
      <c r="P9" s="1" t="s">
        <v>88</v>
      </c>
      <c r="Q9" s="1" t="s">
        <v>122</v>
      </c>
      <c r="R9" s="1" t="s">
        <v>90</v>
      </c>
      <c r="S9" s="1" t="s">
        <v>91</v>
      </c>
      <c r="T9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2021-08-03T01:08:45Z</dcterms:created>
  <dcterms:modified xsi:type="dcterms:W3CDTF">2021-08-03T01:15:24Z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3C67C2B42ED9492085F13731DD8AFE69</vt:lpwstr>
  </property>
  <property fmtid="{D5CDD505-2E9C-101B-9397-08002B2CF9AE}" pid="3" name="KSOProductBuildVer">
    <vt:lpwstr>2052-11.1.0.10503</vt:lpwstr>
  </property>
</Properties>
</file>