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<sst xmlns="http://schemas.openxmlformats.org/spreadsheetml/2006/main" count="194" uniqueCount="96">
  <si>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</si>
  <si>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</si>
  <si>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</si>
  <si>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</si>
  <si>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</si>
  <si>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</si>
  <si>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</si>
  <si>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</si>
  <si>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</si>
  <si>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</si>
  <si>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</si>
  <si>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</si>
  <si>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</si>
  <si>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</si>
  <si>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</si>
  <si>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</si>
  <si>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</si>
  <si>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</si>
  <si>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</si>
  <si>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</si>
  <si>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</si>
  <si>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</si>
  <si>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</si>
  <si>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</si>
  <si>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</si>
  <si>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</si>
  <si>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</si>
  <si>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[大理市]大理碧玉间海景客栈(64243318)</t>
  </si>
  <si>
    <t>近海海景亲子房&lt;今日特价 &gt;&lt;双人入住&gt;&lt;无早&gt;</t>
  </si>
  <si>
    <t>CNY</t>
  </si>
  <si>
    <t>操茱萸</t>
  </si>
  <si>
    <t>CA13744210803CNY</t>
  </si>
  <si>
    <t>未提现</t>
  </si>
  <si>
    <t>携程开票</t>
  </si>
  <si>
    <t>夕阳海景亲子房&lt;双人入住&gt;&lt;无早&gt;&lt;今日特价 &gt;</t>
  </si>
  <si>
    <t>张洁</t>
  </si>
  <si>
    <t>李红阳</t>
  </si>
  <si>
    <t>[上海]海友酒店(上海老西门地铁站店)(76436430)</t>
  </si>
  <si>
    <t>大床房&lt;双人入住&gt;&lt;内宾&gt;&lt;预付&gt;&lt;无早&gt;</t>
  </si>
  <si>
    <t>晏娇</t>
  </si>
  <si>
    <t>[安吉]欢墅.高尔夫度假别墅(安吉龙王溪小镇)(76296060)</t>
  </si>
  <si>
    <t>挽栖葱茏小墅&lt;六人入住&gt;&lt;早餐&gt;</t>
  </si>
  <si>
    <t>张燕</t>
  </si>
  <si>
    <t>，</t>
  </si>
  <si>
    <t>5009.05 CNY</t>
  </si>
  <si>
    <t>A210803092129481</t>
  </si>
  <si>
    <t>A210803092145481</t>
  </si>
  <si>
    <t>总计：5009.05元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</si>
  <si>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</si>
  <si>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</si>
  <si>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</si>
  <si>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</si>
  <si>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</si>
  <si>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</si>
  <si>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</si>
  <si>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</si>
  <si>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</si>
  <si>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</si>
  <si>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</si>
  <si>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</si>
  <si>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</si>
  <si>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</si>
  <si>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</si>
  <si>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</si>
  <si>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</si>
  <si>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2021-06-05</t>
  </si>
  <si>
    <t>2146383</t>
  </si>
  <si>
    <t>大理碧玉间海景客栈</t>
  </si>
  <si>
    <t>2021-07-17</t>
  </si>
  <si>
    <t>2021-07-19</t>
  </si>
  <si>
    <t>退房日月结</t>
  </si>
  <si>
    <t>480.00</t>
  </si>
  <si>
    <t>RMB</t>
  </si>
  <si>
    <t>0</t>
  </si>
  <si>
    <t>0.00</t>
  </si>
  <si>
    <t>携程汇登国内直连</t>
  </si>
  <si>
    <t>2021-06-05 20:09:27</t>
  </si>
  <si>
    <t>否</t>
  </si>
  <si>
    <t>广州汇登信息科技有限公司</t>
  </si>
  <si>
    <t>直采</t>
  </si>
  <si>
    <t>2146386</t>
  </si>
  <si>
    <t>2021-06-05 20:12:18</t>
  </si>
  <si>
    <t>2146392</t>
  </si>
  <si>
    <t>500.00</t>
  </si>
  <si>
    <t>2021-06-05 20:07:38</t>
  </si>
  <si>
    <t>2021-07-11</t>
  </si>
  <si>
    <t>2192397</t>
  </si>
  <si>
    <t>海友酒店(上海老西门地铁站店)</t>
  </si>
  <si>
    <t>2021-07-18</t>
  </si>
  <si>
    <t>269.05</t>
  </si>
  <si>
    <t>2021-07-11 08:18:22</t>
  </si>
  <si>
    <t>直连</t>
  </si>
  <si>
    <t>2192861</t>
  </si>
  <si>
    <t>欢墅.高尔夫度假别墅(安吉龙王溪小镇)</t>
  </si>
  <si>
    <t>3280.00</t>
  </si>
  <si>
    <t>2021-07-11 16:58:51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</si>
</sst>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4" fillId="6" borderId="1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15529662936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44394</v>
      </c>
      <c r="G2" s="5">
        <v>44396</v>
      </c>
      <c r="H2" s="4">
        <v>1</v>
      </c>
      <c r="I2" s="4">
        <v>2</v>
      </c>
      <c r="J2" s="4">
        <v>2</v>
      </c>
      <c r="K2" s="4" t="s">
        <v>29</v>
      </c>
      <c r="L2" s="4">
        <v>480</v>
      </c>
      <c r="M2" s="4">
        <v>480</v>
      </c>
      <c r="N2" s="4" t="s">
        <v>30</v>
      </c>
      <c r="O2" s="4" t="s">
        <v>31</v>
      </c>
      <c r="P2" s="4" t="s">
        <v>32</v>
      </c>
      <c r="Q2" s="4">
        <v>0</v>
      </c>
      <c r="R2" s="6">
        <v>44352</v>
      </c>
      <c r="S2" s="5">
        <v>44411</v>
      </c>
      <c r="T2" s="4" t="s">
        <v>33</v>
      </c>
      <c r="U2" s="4">
        <v>480</v>
      </c>
      <c r="V2" s="4">
        <v>0</v>
      </c>
      <c r="W2" s="4">
        <v>0</v>
      </c>
    </row>
    <row r="3" s="4" customFormat="1" spans="1:23">
      <c r="A3" s="4">
        <v>15529686645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44394</v>
      </c>
      <c r="G3" s="5">
        <v>44396</v>
      </c>
      <c r="H3" s="4">
        <v>1</v>
      </c>
      <c r="I3" s="4">
        <v>2</v>
      </c>
      <c r="J3" s="4">
        <v>2</v>
      </c>
      <c r="K3" s="4" t="s">
        <v>29</v>
      </c>
      <c r="L3" s="4">
        <v>500</v>
      </c>
      <c r="M3" s="4">
        <v>500</v>
      </c>
      <c r="N3" s="4" t="s">
        <v>35</v>
      </c>
      <c r="O3" s="4" t="s">
        <v>31</v>
      </c>
      <c r="P3" s="4" t="s">
        <v>32</v>
      </c>
      <c r="Q3" s="4">
        <v>0</v>
      </c>
      <c r="R3" s="6">
        <v>44352</v>
      </c>
      <c r="S3" s="5">
        <v>44411</v>
      </c>
      <c r="T3" s="4" t="s">
        <v>33</v>
      </c>
      <c r="U3" s="4">
        <v>500</v>
      </c>
      <c r="V3" s="4">
        <v>0</v>
      </c>
      <c r="W3" s="4">
        <v>0</v>
      </c>
    </row>
    <row r="4" s="4" customFormat="1" spans="1:23">
      <c r="A4" s="4">
        <v>15529659037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44394</v>
      </c>
      <c r="G4" s="5">
        <v>44396</v>
      </c>
      <c r="H4" s="4">
        <v>1</v>
      </c>
      <c r="I4" s="4">
        <v>2</v>
      </c>
      <c r="J4" s="4">
        <v>2</v>
      </c>
      <c r="K4" s="4" t="s">
        <v>29</v>
      </c>
      <c r="L4" s="4">
        <v>480</v>
      </c>
      <c r="M4" s="4">
        <v>480</v>
      </c>
      <c r="N4" s="4" t="s">
        <v>36</v>
      </c>
      <c r="O4" s="4" t="s">
        <v>31</v>
      </c>
      <c r="P4" s="4" t="s">
        <v>32</v>
      </c>
      <c r="Q4" s="4">
        <v>0</v>
      </c>
      <c r="R4" s="6">
        <v>44352</v>
      </c>
      <c r="S4" s="5">
        <v>44411</v>
      </c>
      <c r="T4" s="4" t="s">
        <v>33</v>
      </c>
      <c r="U4" s="4">
        <v>480</v>
      </c>
      <c r="V4" s="4">
        <v>0</v>
      </c>
      <c r="W4" s="4">
        <v>0</v>
      </c>
    </row>
    <row r="5" s="4" customFormat="1" spans="1:24">
      <c r="A5" s="4">
        <v>15760913052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44395</v>
      </c>
      <c r="G5" s="5">
        <v>44396</v>
      </c>
      <c r="H5" s="4">
        <v>1</v>
      </c>
      <c r="I5" s="4">
        <v>1</v>
      </c>
      <c r="J5" s="4">
        <v>1</v>
      </c>
      <c r="K5" s="4" t="s">
        <v>29</v>
      </c>
      <c r="L5" s="4">
        <v>269.05</v>
      </c>
      <c r="M5" s="4">
        <v>269.05</v>
      </c>
      <c r="N5" s="4" t="s">
        <v>39</v>
      </c>
      <c r="O5" s="4" t="s">
        <v>31</v>
      </c>
      <c r="P5" s="4" t="s">
        <v>32</v>
      </c>
      <c r="Q5" s="4">
        <v>0</v>
      </c>
      <c r="R5" s="6">
        <v>44388</v>
      </c>
      <c r="S5" s="5">
        <v>44411</v>
      </c>
      <c r="T5" s="4" t="s">
        <v>33</v>
      </c>
      <c r="U5" s="4">
        <v>269.05</v>
      </c>
      <c r="V5" s="4">
        <v>0</v>
      </c>
      <c r="W5" s="4">
        <v>0</v>
      </c>
      <c r="X5" s="4">
        <v>2192397</v>
      </c>
    </row>
    <row r="6" s="4" customFormat="1" spans="1:23">
      <c r="A6" s="4">
        <v>15766074002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44394</v>
      </c>
      <c r="G6" s="5">
        <v>44396</v>
      </c>
      <c r="H6" s="4">
        <v>1</v>
      </c>
      <c r="I6" s="4">
        <v>2</v>
      </c>
      <c r="J6" s="4">
        <v>2</v>
      </c>
      <c r="K6" s="4" t="s">
        <v>29</v>
      </c>
      <c r="L6" s="4">
        <v>3280</v>
      </c>
      <c r="M6" s="4">
        <v>3280</v>
      </c>
      <c r="N6" s="4" t="s">
        <v>42</v>
      </c>
      <c r="O6" s="4" t="s">
        <v>31</v>
      </c>
      <c r="P6" s="4" t="s">
        <v>32</v>
      </c>
      <c r="Q6" s="4">
        <v>0</v>
      </c>
      <c r="R6" s="6">
        <v>44388</v>
      </c>
      <c r="S6" s="5">
        <v>44411</v>
      </c>
      <c r="T6" s="4" t="s">
        <v>33</v>
      </c>
      <c r="U6" s="4">
        <v>3280</v>
      </c>
      <c r="V6" s="4">
        <v>0</v>
      </c>
      <c r="W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4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15529662936</v>
      </c>
      <c r="B2" s="5">
        <v>44394</v>
      </c>
      <c r="C2" s="5">
        <v>44396</v>
      </c>
      <c r="D2" s="4">
        <v>480</v>
      </c>
      <c r="E2" s="4" t="str">
        <f>VLOOKUP(A2,HOP!A:L,12,0)</f>
        <v>480.00</v>
      </c>
      <c r="F2" s="4" t="str">
        <f>VLOOKUP(A2,HOP!A:C,3,0)</f>
        <v>2146386</v>
      </c>
      <c r="G2" s="4">
        <f>D2-E2</f>
        <v>0</v>
      </c>
      <c r="H2" s="4" t="str">
        <f>$H$1&amp;F2</f>
        <v>，2146386</v>
      </c>
      <c r="I2" s="4" t="str">
        <f>VLOOKUP(A2,HOP!A:T,20,0)</f>
        <v>直采</v>
      </c>
    </row>
    <row r="3" s="4" customFormat="1" spans="1:9">
      <c r="A3" s="4">
        <v>15529686645</v>
      </c>
      <c r="B3" s="5">
        <v>44394</v>
      </c>
      <c r="C3" s="5">
        <v>44396</v>
      </c>
      <c r="D3" s="4">
        <v>500</v>
      </c>
      <c r="E3" s="4" t="str">
        <f>VLOOKUP(A3,HOP!A:L,12,0)</f>
        <v>500.00</v>
      </c>
      <c r="F3" s="4" t="str">
        <f>VLOOKUP(A3,HOP!A:C,3,0)</f>
        <v>2146392</v>
      </c>
      <c r="G3" s="4">
        <f>D3-E3</f>
        <v>0</v>
      </c>
      <c r="H3" s="4" t="str">
        <f>$H$1&amp;F3</f>
        <v>，2146392</v>
      </c>
      <c r="I3" s="4" t="str">
        <f>VLOOKUP(A3,HOP!A:T,20,0)</f>
        <v>直采</v>
      </c>
    </row>
    <row r="4" s="4" customFormat="1" spans="1:9">
      <c r="A4" s="4">
        <v>15529659037</v>
      </c>
      <c r="B4" s="5">
        <v>44394</v>
      </c>
      <c r="C4" s="5">
        <v>44396</v>
      </c>
      <c r="D4" s="4">
        <v>480</v>
      </c>
      <c r="E4" s="4" t="str">
        <f>VLOOKUP(A4,HOP!A:L,12,0)</f>
        <v>480.00</v>
      </c>
      <c r="F4" s="4" t="str">
        <f>VLOOKUP(A4,HOP!A:C,3,0)</f>
        <v>2146383</v>
      </c>
      <c r="G4" s="4">
        <f>D4-E4</f>
        <v>0</v>
      </c>
      <c r="H4" s="4" t="str">
        <f>$H$1&amp;F4</f>
        <v>，2146383</v>
      </c>
      <c r="I4" s="4" t="str">
        <f>VLOOKUP(A4,HOP!A:T,20,0)</f>
        <v>直采</v>
      </c>
    </row>
    <row r="5" s="4" customFormat="1" spans="1:9">
      <c r="A5" s="4">
        <v>15760913052</v>
      </c>
      <c r="B5" s="5">
        <v>44395</v>
      </c>
      <c r="C5" s="5">
        <v>44396</v>
      </c>
      <c r="D5" s="4">
        <v>269.05</v>
      </c>
      <c r="E5" s="4" t="str">
        <f>VLOOKUP(A5,HOP!A:L,12,0)</f>
        <v>269.05</v>
      </c>
      <c r="F5" s="4" t="str">
        <f>VLOOKUP(A5,HOP!A:C,3,0)</f>
        <v>2192397</v>
      </c>
      <c r="G5" s="4">
        <f>D5-E5</f>
        <v>0</v>
      </c>
      <c r="H5" s="4" t="str">
        <f>$H$1&amp;F5</f>
        <v>，2192397</v>
      </c>
      <c r="I5" s="4" t="str">
        <f>VLOOKUP(A5,HOP!A:T,20,0)</f>
        <v>直连</v>
      </c>
    </row>
    <row r="6" s="4" customFormat="1" spans="1:9">
      <c r="A6" s="4">
        <v>15766074002</v>
      </c>
      <c r="B6" s="5">
        <v>44394</v>
      </c>
      <c r="C6" s="5">
        <v>44396</v>
      </c>
      <c r="D6" s="4">
        <v>3280</v>
      </c>
      <c r="E6" s="4" t="str">
        <f>VLOOKUP(A6,HOP!A:L,12,0)</f>
        <v>3280.00</v>
      </c>
      <c r="F6" s="4" t="str">
        <f>VLOOKUP(A6,HOP!A:C,3,0)</f>
        <v>2192861</v>
      </c>
      <c r="G6" s="4">
        <f>D6-E6</f>
        <v>0</v>
      </c>
      <c r="H6" s="4" t="str">
        <f>$H$1&amp;F6</f>
        <v>，2192861</v>
      </c>
      <c r="I6" s="4" t="str">
        <f>VLOOKUP(A6,HOP!A:T,20,0)</f>
        <v>直采</v>
      </c>
    </row>
    <row r="8" spans="4:4">
      <c r="D8" s="4">
        <f>SUM(D2:D7)</f>
        <v>5009.05</v>
      </c>
    </row>
    <row r="9" spans="4:4">
      <c r="D9" s="4" t="s">
        <v>44</v>
      </c>
    </row>
    <row r="12" spans="1:1">
      <c r="A12" s="4" t="s">
        <v>45</v>
      </c>
    </row>
    <row r="13" spans="1:1">
      <c r="A13" s="4" t="s">
        <v>46</v>
      </c>
    </row>
    <row r="14" spans="1:1">
      <c r="A14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15529659037</v>
      </c>
      <c r="B2" s="1" t="s">
        <v>65</v>
      </c>
      <c r="C2" s="1" t="s">
        <v>66</v>
      </c>
      <c r="D2" s="1" t="s">
        <v>67</v>
      </c>
      <c r="E2" s="1" t="s">
        <v>36</v>
      </c>
      <c r="F2" s="1" t="s">
        <v>68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</row>
    <row r="3" s="1" customFormat="1" spans="1:20">
      <c r="A3" s="3">
        <v>15529662936</v>
      </c>
      <c r="B3" s="1" t="s">
        <v>65</v>
      </c>
      <c r="C3" s="1" t="s">
        <v>80</v>
      </c>
      <c r="D3" s="1" t="s">
        <v>67</v>
      </c>
      <c r="E3" s="1" t="s">
        <v>30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71</v>
      </c>
      <c r="L3" s="1" t="s">
        <v>71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81</v>
      </c>
      <c r="R3" s="1" t="s">
        <v>77</v>
      </c>
      <c r="S3" s="1" t="s">
        <v>78</v>
      </c>
      <c r="T3" s="1" t="s">
        <v>79</v>
      </c>
    </row>
    <row r="4" s="1" customFormat="1" spans="1:20">
      <c r="A4" s="3">
        <v>15529686645</v>
      </c>
      <c r="B4" s="1" t="s">
        <v>65</v>
      </c>
      <c r="C4" s="1" t="s">
        <v>82</v>
      </c>
      <c r="D4" s="1" t="s">
        <v>67</v>
      </c>
      <c r="E4" s="1" t="s">
        <v>35</v>
      </c>
      <c r="F4" s="1" t="s">
        <v>68</v>
      </c>
      <c r="G4" s="1" t="s">
        <v>69</v>
      </c>
      <c r="H4" s="1" t="s">
        <v>70</v>
      </c>
      <c r="I4" s="1" t="s">
        <v>83</v>
      </c>
      <c r="J4" s="1" t="s">
        <v>72</v>
      </c>
      <c r="K4" s="1" t="s">
        <v>83</v>
      </c>
      <c r="L4" s="1" t="s">
        <v>83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84</v>
      </c>
      <c r="R4" s="1" t="s">
        <v>77</v>
      </c>
      <c r="S4" s="1" t="s">
        <v>78</v>
      </c>
      <c r="T4" s="1" t="s">
        <v>79</v>
      </c>
    </row>
    <row r="5" s="1" customFormat="1" spans="1:20">
      <c r="A5" s="3">
        <v>15760913052</v>
      </c>
      <c r="B5" s="1" t="s">
        <v>85</v>
      </c>
      <c r="C5" s="1" t="s">
        <v>86</v>
      </c>
      <c r="D5" s="1" t="s">
        <v>87</v>
      </c>
      <c r="E5" s="1" t="s">
        <v>39</v>
      </c>
      <c r="F5" s="1" t="s">
        <v>88</v>
      </c>
      <c r="G5" s="1" t="s">
        <v>69</v>
      </c>
      <c r="H5" s="1" t="s">
        <v>70</v>
      </c>
      <c r="I5" s="1" t="s">
        <v>89</v>
      </c>
      <c r="J5" s="1" t="s">
        <v>72</v>
      </c>
      <c r="K5" s="1" t="s">
        <v>89</v>
      </c>
      <c r="L5" s="1" t="s">
        <v>89</v>
      </c>
      <c r="M5" s="1" t="s">
        <v>73</v>
      </c>
      <c r="N5" s="1" t="s">
        <v>73</v>
      </c>
      <c r="O5" s="1" t="s">
        <v>74</v>
      </c>
      <c r="P5" s="1" t="s">
        <v>75</v>
      </c>
      <c r="Q5" s="1" t="s">
        <v>90</v>
      </c>
      <c r="R5" s="1" t="s">
        <v>77</v>
      </c>
      <c r="S5" s="1" t="s">
        <v>78</v>
      </c>
      <c r="T5" s="1" t="s">
        <v>91</v>
      </c>
    </row>
    <row r="6" s="1" customFormat="1" spans="1:20">
      <c r="A6" s="3">
        <v>15766074002</v>
      </c>
      <c r="B6" s="1" t="s">
        <v>85</v>
      </c>
      <c r="C6" s="1" t="s">
        <v>92</v>
      </c>
      <c r="D6" s="1" t="s">
        <v>93</v>
      </c>
      <c r="E6" s="1" t="s">
        <v>42</v>
      </c>
      <c r="F6" s="1" t="s">
        <v>68</v>
      </c>
      <c r="G6" s="1" t="s">
        <v>69</v>
      </c>
      <c r="H6" s="1" t="s">
        <v>70</v>
      </c>
      <c r="I6" s="1" t="s">
        <v>94</v>
      </c>
      <c r="J6" s="1" t="s">
        <v>72</v>
      </c>
      <c r="K6" s="1" t="s">
        <v>94</v>
      </c>
      <c r="L6" s="1" t="s">
        <v>94</v>
      </c>
      <c r="M6" s="1" t="s">
        <v>73</v>
      </c>
      <c r="N6" s="1" t="s">
        <v>73</v>
      </c>
      <c r="O6" s="1" t="s">
        <v>74</v>
      </c>
      <c r="P6" s="1" t="s">
        <v>75</v>
      </c>
      <c r="Q6" s="1" t="s">
        <v>95</v>
      </c>
      <c r="R6" s="1" t="s">
        <v>77</v>
      </c>
      <c r="S6" s="1" t="s">
        <v>78</v>
      </c>
      <c r="T6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2021-08-03T01:16:53Z</dcterms:created>
  <dcterms:modified xsi:type="dcterms:W3CDTF">2021-08-03T01:20:56Z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439F22E63E2A4F158A53679D8B82EEA4</vt:lpwstr>
  </property>
  <property fmtid="{D5CDD505-2E9C-101B-9397-08002B2CF9AE}" pid="3" name="KSOProductBuildVer">
    <vt:lpwstr>2052-11.1.0.10503</vt:lpwstr>
  </property>
</Properties>
</file>