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<sst xmlns="http://schemas.openxmlformats.org/spreadsheetml/2006/main" count="307" uniqueCount="122">
  <si>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</si>
  <si>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</si>
  <si>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</si>
  <si>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</si>
  <si>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</si>
  <si>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</si>
  <si>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</si>
  <si>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</si>
  <si>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</si>
  <si>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</si>
  <si>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</si>
  <si>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</si>
  <si>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</si>
  <si>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</si>
  <si>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</si>
  <si>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</si>
  <si>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</si>
  <si>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</si>
  <si>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</si>
  <si>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</si>
  <si>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</si>
  <si>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</si>
  <si>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</si>
  <si>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</si>
  <si>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</si>
  <si>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</si>
  <si>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</si>
  <si>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[香港]香港恒丰酒店(Prudential Hotel)(1959473)</t>
  </si>
  <si>
    <t>高级双床房&lt;内宾&gt;&lt;双人入住&gt;&lt;预付&gt;&lt;无早&gt;</t>
  </si>
  <si>
    <t>CNY</t>
  </si>
  <si>
    <t>Feng/Kenzhizhao</t>
  </si>
  <si>
    <t>CA363210804CNY</t>
  </si>
  <si>
    <t>未提现</t>
  </si>
  <si>
    <t>携程开票</t>
  </si>
  <si>
    <t>FENG/JIANMING</t>
  </si>
  <si>
    <t>[安顺]安顺豪生温泉度假酒店(77244103)</t>
  </si>
  <si>
    <t>轻奢大床房&lt;双人入住&gt;&lt;中宾&gt;&lt;双早&gt;</t>
  </si>
  <si>
    <t>郭壮志,刘建成</t>
  </si>
  <si>
    <t>[梅州]梅州麓湖山酒店(67856423)</t>
  </si>
  <si>
    <t>公寓特惠双床房&lt;双人入住&gt;&lt;内宾&gt;&lt;预付&gt;&lt;双早&gt;</t>
  </si>
  <si>
    <t>蔡碧璇</t>
  </si>
  <si>
    <t>[淮安]淮安富力万达嘉华酒店(68299716)</t>
  </si>
  <si>
    <t>豪华大床房&lt;内宾&gt;&lt;双人入住&gt;&lt;预付&gt;&lt;双早&gt;</t>
  </si>
  <si>
    <t>张彤彤</t>
  </si>
  <si>
    <t>陈健</t>
  </si>
  <si>
    <t>豪华大床房&lt;双人入住&gt;&lt;内宾&gt;&lt;预付&gt;&lt;无早&gt;</t>
  </si>
  <si>
    <t>李向明,钱佳星,王亮</t>
  </si>
  <si>
    <t>公寓标准大床房&lt;双人入住&gt;&lt;内宾&gt;&lt;预付&gt;&lt;双早&gt;</t>
  </si>
  <si>
    <t>刘香梅</t>
  </si>
  <si>
    <t>[贵阳]贵阳铂尔曼大酒店(9875050)</t>
  </si>
  <si>
    <t>标准大床房&lt;内宾&gt;&lt;双人入住&gt;&lt;预付&gt;&lt;无早&gt;</t>
  </si>
  <si>
    <t>蔡仁刚</t>
  </si>
  <si>
    <t>，</t>
  </si>
  <si>
    <t>A210804093542481</t>
  </si>
  <si>
    <t>A210804093617481</t>
  </si>
  <si>
    <t>A210804093653481</t>
  </si>
  <si>
    <t>CNY / HKD 当前参考汇率: 1.202944547</t>
  </si>
  <si>
    <t>总计：17052.32 CNY/
20513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</si>
  <si>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</si>
  <si>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</si>
  <si>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</si>
  <si>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</si>
  <si>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</si>
  <si>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</si>
  <si>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</si>
  <si>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</si>
  <si>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</si>
  <si>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</si>
  <si>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</si>
  <si>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</si>
  <si>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</si>
  <si>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</si>
  <si>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</si>
  <si>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</si>
  <si>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</si>
  <si>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2021-06-26</t>
  </si>
  <si>
    <t>2174059</t>
  </si>
  <si>
    <t>香港恒丰酒店</t>
  </si>
  <si>
    <t>Feng Kenzhizhao</t>
  </si>
  <si>
    <t>2021-07-01</t>
  </si>
  <si>
    <t>2021-07-20</t>
  </si>
  <si>
    <t>退房日周结</t>
  </si>
  <si>
    <t>5604.73</t>
  </si>
  <si>
    <t>RMB</t>
  </si>
  <si>
    <t>0</t>
  </si>
  <si>
    <t>0.00</t>
  </si>
  <si>
    <t>携程国内直连(DD)</t>
  </si>
  <si>
    <t>2021-06-26 22:35:17</t>
  </si>
  <si>
    <t>否</t>
  </si>
  <si>
    <t>汇智国际旅游发展有限公司</t>
  </si>
  <si>
    <t>直连</t>
  </si>
  <si>
    <t>2174062</t>
  </si>
  <si>
    <t>FENG JIANMING</t>
  </si>
  <si>
    <t>2021-06-26 22:37:26</t>
  </si>
  <si>
    <t>2021-07-18</t>
  </si>
  <si>
    <t>2200923</t>
  </si>
  <si>
    <t>安顺豪生温泉度假酒店</t>
  </si>
  <si>
    <t>1889.04</t>
  </si>
  <si>
    <t>2021-07-18 09:21:57</t>
  </si>
  <si>
    <t>直采</t>
  </si>
  <si>
    <t>2021-07-19</t>
  </si>
  <si>
    <t>2201832</t>
  </si>
  <si>
    <t>梅州麓湖山酒店</t>
  </si>
  <si>
    <t>275.40</t>
  </si>
  <si>
    <t>2021-07-19 10:55:25</t>
  </si>
  <si>
    <t>Saas酒店</t>
  </si>
  <si>
    <t>2202174</t>
  </si>
  <si>
    <t>淮安富力万达嘉华酒店</t>
  </si>
  <si>
    <t>594.90</t>
  </si>
  <si>
    <t>2021-07-19 17:38:41</t>
  </si>
  <si>
    <t>2202188</t>
  </si>
  <si>
    <t>2021-07-19 17:49:04</t>
  </si>
  <si>
    <t>2202206</t>
  </si>
  <si>
    <t>1513.68</t>
  </si>
  <si>
    <t>2021-07-19 18:06:59</t>
  </si>
  <si>
    <t>2202329</t>
  </si>
  <si>
    <t>295.80</t>
  </si>
  <si>
    <t>2021-07-19 20:45:59</t>
  </si>
  <si>
    <t>2202404</t>
  </si>
  <si>
    <t>贵阳铂尔曼大酒店</t>
  </si>
  <si>
    <t>679.14</t>
  </si>
  <si>
    <t>2021-07-19 22:58:34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</si>
</sst>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7" borderId="4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7" borderId="3" applyNumberFormat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15633511180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44378</v>
      </c>
      <c r="G2" s="5">
        <v>44397</v>
      </c>
      <c r="H2" s="4">
        <v>1</v>
      </c>
      <c r="I2" s="4">
        <v>19</v>
      </c>
      <c r="J2" s="4">
        <v>19</v>
      </c>
      <c r="K2" s="4" t="s">
        <v>29</v>
      </c>
      <c r="L2" s="4">
        <v>5604.73</v>
      </c>
      <c r="M2" s="4">
        <v>5604.73</v>
      </c>
      <c r="N2" s="4" t="s">
        <v>30</v>
      </c>
      <c r="O2" s="4" t="s">
        <v>31</v>
      </c>
      <c r="P2" s="4" t="s">
        <v>32</v>
      </c>
      <c r="Q2" s="4">
        <v>0</v>
      </c>
      <c r="R2" s="6">
        <v>44373</v>
      </c>
      <c r="S2" s="5">
        <v>44412</v>
      </c>
      <c r="T2" s="4" t="s">
        <v>33</v>
      </c>
      <c r="U2" s="4">
        <v>5604.73</v>
      </c>
      <c r="V2" s="4">
        <v>0</v>
      </c>
      <c r="W2" s="4">
        <v>0</v>
      </c>
      <c r="X2" s="4">
        <v>2174059</v>
      </c>
    </row>
    <row r="3" s="4" customFormat="1" spans="1:24">
      <c r="A3" s="4">
        <v>15633521881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44378</v>
      </c>
      <c r="G3" s="5">
        <v>44397</v>
      </c>
      <c r="H3" s="4">
        <v>1</v>
      </c>
      <c r="I3" s="4">
        <v>19</v>
      </c>
      <c r="J3" s="4">
        <v>19</v>
      </c>
      <c r="K3" s="4" t="s">
        <v>29</v>
      </c>
      <c r="L3" s="4">
        <v>5604.73</v>
      </c>
      <c r="M3" s="4">
        <v>5604.73</v>
      </c>
      <c r="N3" s="4" t="s">
        <v>34</v>
      </c>
      <c r="O3" s="4" t="s">
        <v>31</v>
      </c>
      <c r="P3" s="4" t="s">
        <v>32</v>
      </c>
      <c r="Q3" s="4">
        <v>0</v>
      </c>
      <c r="R3" s="6">
        <v>44373</v>
      </c>
      <c r="S3" s="5">
        <v>44412</v>
      </c>
      <c r="T3" s="4" t="s">
        <v>33</v>
      </c>
      <c r="U3" s="4">
        <v>5604.73</v>
      </c>
      <c r="V3" s="4">
        <v>0</v>
      </c>
      <c r="W3" s="4">
        <v>0</v>
      </c>
      <c r="X3" s="4">
        <v>2174062</v>
      </c>
    </row>
    <row r="4" s="4" customFormat="1" spans="1:24">
      <c r="A4" s="4">
        <v>15841630558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44395</v>
      </c>
      <c r="G4" s="5">
        <v>44397</v>
      </c>
      <c r="H4" s="4">
        <v>2</v>
      </c>
      <c r="I4" s="4">
        <v>2</v>
      </c>
      <c r="J4" s="4">
        <v>4</v>
      </c>
      <c r="K4" s="4" t="s">
        <v>29</v>
      </c>
      <c r="L4" s="4">
        <v>1889.04</v>
      </c>
      <c r="M4" s="4">
        <v>1889.04</v>
      </c>
      <c r="N4" s="4" t="s">
        <v>37</v>
      </c>
      <c r="O4" s="4" t="s">
        <v>31</v>
      </c>
      <c r="P4" s="4" t="s">
        <v>32</v>
      </c>
      <c r="Q4" s="4">
        <v>0</v>
      </c>
      <c r="R4" s="6">
        <v>44395</v>
      </c>
      <c r="S4" s="5">
        <v>44412</v>
      </c>
      <c r="T4" s="4" t="s">
        <v>33</v>
      </c>
      <c r="U4" s="4">
        <v>1889.04</v>
      </c>
      <c r="V4" s="4">
        <v>0</v>
      </c>
      <c r="W4" s="4">
        <v>0</v>
      </c>
      <c r="X4" s="4">
        <v>2200923</v>
      </c>
    </row>
    <row r="5" s="4" customFormat="1" spans="1:24">
      <c r="A5" s="4">
        <v>15850493605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44396</v>
      </c>
      <c r="G5" s="5">
        <v>44397</v>
      </c>
      <c r="H5" s="4">
        <v>1</v>
      </c>
      <c r="I5" s="4">
        <v>1</v>
      </c>
      <c r="J5" s="4">
        <v>1</v>
      </c>
      <c r="K5" s="4" t="s">
        <v>29</v>
      </c>
      <c r="L5" s="4">
        <v>275.4</v>
      </c>
      <c r="M5" s="4">
        <v>275.4</v>
      </c>
      <c r="N5" s="4" t="s">
        <v>40</v>
      </c>
      <c r="O5" s="4" t="s">
        <v>31</v>
      </c>
      <c r="P5" s="4" t="s">
        <v>32</v>
      </c>
      <c r="Q5" s="4">
        <v>0</v>
      </c>
      <c r="R5" s="6">
        <v>44396</v>
      </c>
      <c r="S5" s="5">
        <v>44412</v>
      </c>
      <c r="T5" s="4" t="s">
        <v>33</v>
      </c>
      <c r="U5" s="4">
        <v>275.4</v>
      </c>
      <c r="V5" s="4">
        <v>0</v>
      </c>
      <c r="W5" s="4">
        <v>0</v>
      </c>
      <c r="X5" s="4">
        <v>2201832</v>
      </c>
    </row>
    <row r="6" s="4" customFormat="1" spans="1:23">
      <c r="A6" s="4">
        <v>15856139474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44396</v>
      </c>
      <c r="G6" s="5">
        <v>44397</v>
      </c>
      <c r="H6" s="4">
        <v>1</v>
      </c>
      <c r="I6" s="4">
        <v>1</v>
      </c>
      <c r="J6" s="4">
        <v>1</v>
      </c>
      <c r="K6" s="4" t="s">
        <v>29</v>
      </c>
      <c r="L6" s="4">
        <v>594.9</v>
      </c>
      <c r="M6" s="4">
        <v>594.9</v>
      </c>
      <c r="N6" s="4" t="s">
        <v>43</v>
      </c>
      <c r="O6" s="4" t="s">
        <v>31</v>
      </c>
      <c r="P6" s="4" t="s">
        <v>32</v>
      </c>
      <c r="Q6" s="4">
        <v>0</v>
      </c>
      <c r="R6" s="6">
        <v>44396</v>
      </c>
      <c r="S6" s="5">
        <v>44412</v>
      </c>
      <c r="T6" s="4" t="s">
        <v>33</v>
      </c>
      <c r="U6" s="4">
        <v>594.9</v>
      </c>
      <c r="V6" s="4">
        <v>0</v>
      </c>
      <c r="W6" s="4">
        <v>0</v>
      </c>
    </row>
    <row r="7" s="4" customFormat="1" spans="1:23">
      <c r="A7" s="4">
        <v>15856210416</v>
      </c>
      <c r="B7" s="4" t="s">
        <v>25</v>
      </c>
      <c r="C7" s="4" t="s">
        <v>26</v>
      </c>
      <c r="D7" s="4" t="s">
        <v>41</v>
      </c>
      <c r="E7" s="4" t="s">
        <v>42</v>
      </c>
      <c r="F7" s="5">
        <v>44396</v>
      </c>
      <c r="G7" s="5">
        <v>44397</v>
      </c>
      <c r="H7" s="4">
        <v>1</v>
      </c>
      <c r="I7" s="4">
        <v>1</v>
      </c>
      <c r="J7" s="4">
        <v>1</v>
      </c>
      <c r="K7" s="4" t="s">
        <v>29</v>
      </c>
      <c r="L7" s="4">
        <v>594.9</v>
      </c>
      <c r="M7" s="4">
        <v>594.9</v>
      </c>
      <c r="N7" s="4" t="s">
        <v>44</v>
      </c>
      <c r="O7" s="4" t="s">
        <v>31</v>
      </c>
      <c r="P7" s="4" t="s">
        <v>32</v>
      </c>
      <c r="Q7" s="4">
        <v>0</v>
      </c>
      <c r="R7" s="6">
        <v>44396</v>
      </c>
      <c r="S7" s="5">
        <v>44412</v>
      </c>
      <c r="T7" s="4" t="s">
        <v>33</v>
      </c>
      <c r="U7" s="4">
        <v>594.9</v>
      </c>
      <c r="V7" s="4">
        <v>0</v>
      </c>
      <c r="W7" s="4">
        <v>0</v>
      </c>
    </row>
    <row r="8" s="4" customFormat="1" spans="1:24">
      <c r="A8" s="4">
        <v>15856331859</v>
      </c>
      <c r="B8" s="4" t="s">
        <v>25</v>
      </c>
      <c r="C8" s="4" t="s">
        <v>26</v>
      </c>
      <c r="D8" s="4" t="s">
        <v>41</v>
      </c>
      <c r="E8" s="4" t="s">
        <v>45</v>
      </c>
      <c r="F8" s="5">
        <v>44396</v>
      </c>
      <c r="G8" s="5">
        <v>44397</v>
      </c>
      <c r="H8" s="4">
        <v>3</v>
      </c>
      <c r="I8" s="4">
        <v>1</v>
      </c>
      <c r="J8" s="4">
        <v>3</v>
      </c>
      <c r="K8" s="4" t="s">
        <v>29</v>
      </c>
      <c r="L8" s="4">
        <v>1513.68</v>
      </c>
      <c r="M8" s="4">
        <v>1513.68</v>
      </c>
      <c r="N8" s="4" t="s">
        <v>46</v>
      </c>
      <c r="O8" s="4" t="s">
        <v>31</v>
      </c>
      <c r="P8" s="4" t="s">
        <v>32</v>
      </c>
      <c r="Q8" s="4">
        <v>0</v>
      </c>
      <c r="R8" s="6">
        <v>44396</v>
      </c>
      <c r="S8" s="5">
        <v>44412</v>
      </c>
      <c r="T8" s="4" t="s">
        <v>33</v>
      </c>
      <c r="U8" s="4">
        <v>1513.68</v>
      </c>
      <c r="V8" s="4">
        <v>0</v>
      </c>
      <c r="W8" s="4">
        <v>0</v>
      </c>
      <c r="X8" s="4">
        <v>2202206</v>
      </c>
    </row>
    <row r="9" s="4" customFormat="1" spans="1:24">
      <c r="A9" s="4">
        <v>15857299603</v>
      </c>
      <c r="B9" s="4" t="s">
        <v>25</v>
      </c>
      <c r="C9" s="4" t="s">
        <v>26</v>
      </c>
      <c r="D9" s="4" t="s">
        <v>38</v>
      </c>
      <c r="E9" s="4" t="s">
        <v>47</v>
      </c>
      <c r="F9" s="5">
        <v>44396</v>
      </c>
      <c r="G9" s="5">
        <v>44397</v>
      </c>
      <c r="H9" s="4">
        <v>1</v>
      </c>
      <c r="I9" s="4">
        <v>1</v>
      </c>
      <c r="J9" s="4">
        <v>1</v>
      </c>
      <c r="K9" s="4" t="s">
        <v>29</v>
      </c>
      <c r="L9" s="4">
        <v>295.8</v>
      </c>
      <c r="M9" s="4">
        <v>295.8</v>
      </c>
      <c r="N9" s="4" t="s">
        <v>48</v>
      </c>
      <c r="O9" s="4" t="s">
        <v>31</v>
      </c>
      <c r="P9" s="4" t="s">
        <v>32</v>
      </c>
      <c r="Q9" s="4">
        <v>0</v>
      </c>
      <c r="R9" s="6">
        <v>44396</v>
      </c>
      <c r="S9" s="5">
        <v>44412</v>
      </c>
      <c r="T9" s="4" t="s">
        <v>33</v>
      </c>
      <c r="U9" s="4">
        <v>295.8</v>
      </c>
      <c r="V9" s="4">
        <v>0</v>
      </c>
      <c r="W9" s="4">
        <v>0</v>
      </c>
      <c r="X9" s="4">
        <v>2202329</v>
      </c>
    </row>
    <row r="10" s="4" customFormat="1" spans="1:24">
      <c r="A10" s="4">
        <v>15857820164</v>
      </c>
      <c r="B10" s="4" t="s">
        <v>25</v>
      </c>
      <c r="C10" s="4" t="s">
        <v>26</v>
      </c>
      <c r="D10" s="4" t="s">
        <v>49</v>
      </c>
      <c r="E10" s="4" t="s">
        <v>50</v>
      </c>
      <c r="F10" s="5">
        <v>44396</v>
      </c>
      <c r="G10" s="5">
        <v>44397</v>
      </c>
      <c r="H10" s="4">
        <v>1</v>
      </c>
      <c r="I10" s="4">
        <v>1</v>
      </c>
      <c r="J10" s="4">
        <v>1</v>
      </c>
      <c r="K10" s="4" t="s">
        <v>29</v>
      </c>
      <c r="L10" s="4">
        <v>679.14</v>
      </c>
      <c r="M10" s="4">
        <v>679.14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44396</v>
      </c>
      <c r="S10" s="5">
        <v>44412</v>
      </c>
      <c r="T10" s="4" t="s">
        <v>33</v>
      </c>
      <c r="U10" s="4">
        <v>679.14</v>
      </c>
      <c r="V10" s="4">
        <v>0</v>
      </c>
      <c r="W10" s="4">
        <v>0</v>
      </c>
      <c r="X10" s="4">
        <v>2202404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E28" sqref="E28"/>
    </sheetView>
  </sheetViews>
  <sheetFormatPr defaultColWidth="9" defaultRowHeight="13.5"/>
  <cols>
    <col min="1" max="1" width="13.62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spans="1:9">
      <c r="A2" s="4">
        <v>15633511180</v>
      </c>
      <c r="B2" s="5">
        <v>44378</v>
      </c>
      <c r="C2" s="5">
        <v>44397</v>
      </c>
      <c r="D2" s="4">
        <v>5604.73</v>
      </c>
      <c r="E2" s="4" t="str">
        <f>VLOOKUP(A2,HOP!A:L,12,0)</f>
        <v>5604.73</v>
      </c>
      <c r="F2" s="4" t="str">
        <f>VLOOKUP(A2,HOP!A:C,3,0)</f>
        <v>2174059</v>
      </c>
      <c r="G2" s="4">
        <f>D2-E2</f>
        <v>0</v>
      </c>
      <c r="H2" s="4" t="str">
        <f>$H$1&amp;F2</f>
        <v>，2174059</v>
      </c>
      <c r="I2" s="4" t="str">
        <f>VLOOKUP(A2,HOP!A:T,20,0)</f>
        <v>直连</v>
      </c>
    </row>
    <row r="3" s="4" customFormat="1" spans="1:9">
      <c r="A3" s="4">
        <v>15633521881</v>
      </c>
      <c r="B3" s="5">
        <v>44378</v>
      </c>
      <c r="C3" s="5">
        <v>44397</v>
      </c>
      <c r="D3" s="4">
        <v>5604.73</v>
      </c>
      <c r="E3" s="4" t="str">
        <f>VLOOKUP(A3,HOP!A:L,12,0)</f>
        <v>5604.73</v>
      </c>
      <c r="F3" s="4" t="str">
        <f>VLOOKUP(A3,HOP!A:C,3,0)</f>
        <v>2174062</v>
      </c>
      <c r="G3" s="4">
        <f t="shared" ref="G3:G10" si="0">D3-E3</f>
        <v>0</v>
      </c>
      <c r="H3" s="4" t="str">
        <f t="shared" ref="H3:H10" si="1">$H$1&amp;F3</f>
        <v>，2174062</v>
      </c>
      <c r="I3" s="4" t="str">
        <f>VLOOKUP(A3,HOP!A:T,20,0)</f>
        <v>直连</v>
      </c>
    </row>
    <row r="4" s="4" customFormat="1" spans="1:9">
      <c r="A4" s="4">
        <v>15841630558</v>
      </c>
      <c r="B4" s="5">
        <v>44395</v>
      </c>
      <c r="C4" s="5">
        <v>44397</v>
      </c>
      <c r="D4" s="4">
        <v>1889.04</v>
      </c>
      <c r="E4" s="4" t="str">
        <f>VLOOKUP(A4,HOP!A:L,12,0)</f>
        <v>1889.04</v>
      </c>
      <c r="F4" s="4" t="str">
        <f>VLOOKUP(A4,HOP!A:C,3,0)</f>
        <v>2200923</v>
      </c>
      <c r="G4" s="4">
        <f t="shared" si="0"/>
        <v>0</v>
      </c>
      <c r="H4" s="4" t="str">
        <f t="shared" si="1"/>
        <v>，2200923</v>
      </c>
      <c r="I4" s="4" t="str">
        <f>VLOOKUP(A4,HOP!A:T,20,0)</f>
        <v>直采</v>
      </c>
    </row>
    <row r="5" s="4" customFormat="1" spans="1:9">
      <c r="A5" s="4">
        <v>15850493605</v>
      </c>
      <c r="B5" s="5">
        <v>44396</v>
      </c>
      <c r="C5" s="5">
        <v>44397</v>
      </c>
      <c r="D5" s="4">
        <v>275.4</v>
      </c>
      <c r="E5" s="4" t="str">
        <f>VLOOKUP(A5,HOP!A:L,12,0)</f>
        <v>275.40</v>
      </c>
      <c r="F5" s="4" t="str">
        <f>VLOOKUP(A5,HOP!A:C,3,0)</f>
        <v>2201832</v>
      </c>
      <c r="G5" s="4">
        <f t="shared" si="0"/>
        <v>0</v>
      </c>
      <c r="H5" s="4" t="str">
        <f t="shared" si="1"/>
        <v>，2201832</v>
      </c>
      <c r="I5" s="4" t="str">
        <f>VLOOKUP(A5,HOP!A:T,20,0)</f>
        <v>Saas酒店</v>
      </c>
    </row>
    <row r="6" s="4" customFormat="1" spans="1:9">
      <c r="A6" s="4">
        <v>15856139474</v>
      </c>
      <c r="B6" s="5">
        <v>44396</v>
      </c>
      <c r="C6" s="5">
        <v>44397</v>
      </c>
      <c r="D6" s="4">
        <v>594.9</v>
      </c>
      <c r="E6" s="4" t="str">
        <f>VLOOKUP(A6,HOP!A:L,12,0)</f>
        <v>594.90</v>
      </c>
      <c r="F6" s="4" t="str">
        <f>VLOOKUP(A6,HOP!A:C,3,0)</f>
        <v>2202174</v>
      </c>
      <c r="G6" s="4">
        <f t="shared" si="0"/>
        <v>0</v>
      </c>
      <c r="H6" s="4" t="str">
        <f t="shared" si="1"/>
        <v>，2202174</v>
      </c>
      <c r="I6" s="4" t="str">
        <f>VLOOKUP(A6,HOP!A:T,20,0)</f>
        <v>直连</v>
      </c>
    </row>
    <row r="7" s="4" customFormat="1" spans="1:9">
      <c r="A7" s="4">
        <v>15856210416</v>
      </c>
      <c r="B7" s="5">
        <v>44396</v>
      </c>
      <c r="C7" s="5">
        <v>44397</v>
      </c>
      <c r="D7" s="4">
        <v>594.9</v>
      </c>
      <c r="E7" s="4" t="str">
        <f>VLOOKUP(A7,HOP!A:L,12,0)</f>
        <v>594.90</v>
      </c>
      <c r="F7" s="4" t="str">
        <f>VLOOKUP(A7,HOP!A:C,3,0)</f>
        <v>2202188</v>
      </c>
      <c r="G7" s="4">
        <f t="shared" si="0"/>
        <v>0</v>
      </c>
      <c r="H7" s="4" t="str">
        <f t="shared" si="1"/>
        <v>，2202188</v>
      </c>
      <c r="I7" s="4" t="str">
        <f>VLOOKUP(A7,HOP!A:T,20,0)</f>
        <v>直连</v>
      </c>
    </row>
    <row r="8" s="4" customFormat="1" spans="1:9">
      <c r="A8" s="4">
        <v>15856331859</v>
      </c>
      <c r="B8" s="5">
        <v>44396</v>
      </c>
      <c r="C8" s="5">
        <v>44397</v>
      </c>
      <c r="D8" s="4">
        <v>1513.68</v>
      </c>
      <c r="E8" s="4" t="str">
        <f>VLOOKUP(A8,HOP!A:L,12,0)</f>
        <v>1513.68</v>
      </c>
      <c r="F8" s="4" t="str">
        <f>VLOOKUP(A8,HOP!A:C,3,0)</f>
        <v>2202206</v>
      </c>
      <c r="G8" s="4">
        <f t="shared" si="0"/>
        <v>0</v>
      </c>
      <c r="H8" s="4" t="str">
        <f t="shared" si="1"/>
        <v>，2202206</v>
      </c>
      <c r="I8" s="4" t="str">
        <f>VLOOKUP(A8,HOP!A:T,20,0)</f>
        <v>直连</v>
      </c>
    </row>
    <row r="9" s="4" customFormat="1" spans="1:9">
      <c r="A9" s="4">
        <v>15857299603</v>
      </c>
      <c r="B9" s="5">
        <v>44396</v>
      </c>
      <c r="C9" s="5">
        <v>44397</v>
      </c>
      <c r="D9" s="4">
        <v>295.8</v>
      </c>
      <c r="E9" s="4" t="str">
        <f>VLOOKUP(A9,HOP!A:L,12,0)</f>
        <v>295.80</v>
      </c>
      <c r="F9" s="4" t="str">
        <f>VLOOKUP(A9,HOP!A:C,3,0)</f>
        <v>2202329</v>
      </c>
      <c r="G9" s="4">
        <f t="shared" si="0"/>
        <v>0</v>
      </c>
      <c r="H9" s="4" t="str">
        <f t="shared" si="1"/>
        <v>，2202329</v>
      </c>
      <c r="I9" s="4" t="str">
        <f>VLOOKUP(A9,HOP!A:T,20,0)</f>
        <v>Saas酒店</v>
      </c>
    </row>
    <row r="10" s="4" customFormat="1" spans="1:9">
      <c r="A10" s="4">
        <v>15857820164</v>
      </c>
      <c r="B10" s="5">
        <v>44396</v>
      </c>
      <c r="C10" s="5">
        <v>44397</v>
      </c>
      <c r="D10" s="4">
        <v>679.14</v>
      </c>
      <c r="E10" s="4" t="str">
        <f>VLOOKUP(A10,HOP!A:L,12,0)</f>
        <v>679.14</v>
      </c>
      <c r="F10" s="4" t="str">
        <f>VLOOKUP(A10,HOP!A:C,3,0)</f>
        <v>2202404</v>
      </c>
      <c r="G10" s="4">
        <f t="shared" si="0"/>
        <v>0</v>
      </c>
      <c r="H10" s="4" t="str">
        <f t="shared" si="1"/>
        <v>，2202404</v>
      </c>
      <c r="I10" s="4" t="str">
        <f>VLOOKUP(A10,HOP!A:T,20,0)</f>
        <v>直连</v>
      </c>
    </row>
    <row r="12" spans="4:4">
      <c r="D12" s="4">
        <f>SUM(D2:D11)</f>
        <v>17052.32</v>
      </c>
    </row>
    <row r="15" spans="1:1">
      <c r="A15" s="4" t="s">
        <v>53</v>
      </c>
    </row>
    <row r="16" spans="1:1">
      <c r="A16" s="4" t="s">
        <v>54</v>
      </c>
    </row>
    <row r="17" spans="1:1">
      <c r="A17" s="4" t="s">
        <v>55</v>
      </c>
    </row>
    <row r="18" spans="1:1">
      <c r="A18" s="4" t="s">
        <v>56</v>
      </c>
    </row>
    <row r="19" spans="1:1">
      <c r="A19" s="4" t="s">
        <v>57</v>
      </c>
    </row>
  </sheetData>
  <autoFilter ref="A1:XFD10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58</v>
      </c>
      <c r="B1" s="2" t="s">
        <v>59</v>
      </c>
      <c r="C1" s="2" t="s">
        <v>60</v>
      </c>
      <c r="D1" s="2" t="s">
        <v>61</v>
      </c>
      <c r="E1" s="2" t="s">
        <v>13</v>
      </c>
      <c r="F1" s="2" t="s">
        <v>5</v>
      </c>
      <c r="G1" s="2" t="s">
        <v>6</v>
      </c>
      <c r="H1" s="2" t="s">
        <v>62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71</v>
      </c>
      <c r="R1" s="2" t="s">
        <v>72</v>
      </c>
      <c r="S1" s="2" t="s">
        <v>73</v>
      </c>
      <c r="T1" s="2" t="s">
        <v>74</v>
      </c>
    </row>
    <row r="2" s="1" customFormat="1" spans="1:20">
      <c r="A2" s="3">
        <v>15633511180</v>
      </c>
      <c r="B2" s="1" t="s">
        <v>75</v>
      </c>
      <c r="C2" s="1" t="s">
        <v>76</v>
      </c>
      <c r="D2" s="1" t="s">
        <v>77</v>
      </c>
      <c r="E2" s="1" t="s">
        <v>78</v>
      </c>
      <c r="F2" s="1" t="s">
        <v>79</v>
      </c>
      <c r="G2" s="1" t="s">
        <v>80</v>
      </c>
      <c r="H2" s="1" t="s">
        <v>81</v>
      </c>
      <c r="I2" s="1" t="s">
        <v>82</v>
      </c>
      <c r="J2" s="1" t="s">
        <v>83</v>
      </c>
      <c r="K2" s="1" t="s">
        <v>82</v>
      </c>
      <c r="L2" s="1" t="s">
        <v>82</v>
      </c>
      <c r="M2" s="1" t="s">
        <v>84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</row>
    <row r="3" s="1" customFormat="1" spans="1:20">
      <c r="A3" s="3">
        <v>15633521881</v>
      </c>
      <c r="B3" s="1" t="s">
        <v>75</v>
      </c>
      <c r="C3" s="1" t="s">
        <v>91</v>
      </c>
      <c r="D3" s="1" t="s">
        <v>77</v>
      </c>
      <c r="E3" s="1" t="s">
        <v>92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82</v>
      </c>
      <c r="L3" s="1" t="s">
        <v>82</v>
      </c>
      <c r="M3" s="1" t="s">
        <v>84</v>
      </c>
      <c r="N3" s="1" t="s">
        <v>84</v>
      </c>
      <c r="O3" s="1" t="s">
        <v>85</v>
      </c>
      <c r="P3" s="1" t="s">
        <v>86</v>
      </c>
      <c r="Q3" s="1" t="s">
        <v>93</v>
      </c>
      <c r="R3" s="1" t="s">
        <v>88</v>
      </c>
      <c r="S3" s="1" t="s">
        <v>89</v>
      </c>
      <c r="T3" s="1" t="s">
        <v>90</v>
      </c>
    </row>
    <row r="4" s="1" customFormat="1" spans="1:20">
      <c r="A4" s="3">
        <v>15841630558</v>
      </c>
      <c r="B4" s="1" t="s">
        <v>94</v>
      </c>
      <c r="C4" s="1" t="s">
        <v>95</v>
      </c>
      <c r="D4" s="1" t="s">
        <v>96</v>
      </c>
      <c r="E4" s="1" t="s">
        <v>37</v>
      </c>
      <c r="F4" s="1" t="s">
        <v>94</v>
      </c>
      <c r="G4" s="1" t="s">
        <v>80</v>
      </c>
      <c r="H4" s="1" t="s">
        <v>81</v>
      </c>
      <c r="I4" s="1" t="s">
        <v>97</v>
      </c>
      <c r="J4" s="1" t="s">
        <v>83</v>
      </c>
      <c r="K4" s="1" t="s">
        <v>97</v>
      </c>
      <c r="L4" s="1" t="s">
        <v>97</v>
      </c>
      <c r="M4" s="1" t="s">
        <v>84</v>
      </c>
      <c r="N4" s="1" t="s">
        <v>84</v>
      </c>
      <c r="O4" s="1" t="s">
        <v>85</v>
      </c>
      <c r="P4" s="1" t="s">
        <v>86</v>
      </c>
      <c r="Q4" s="1" t="s">
        <v>98</v>
      </c>
      <c r="R4" s="1" t="s">
        <v>88</v>
      </c>
      <c r="S4" s="1" t="s">
        <v>89</v>
      </c>
      <c r="T4" s="1" t="s">
        <v>99</v>
      </c>
    </row>
    <row r="5" s="1" customFormat="1" spans="1:20">
      <c r="A5" s="3">
        <v>15850493605</v>
      </c>
      <c r="B5" s="1" t="s">
        <v>100</v>
      </c>
      <c r="C5" s="1" t="s">
        <v>101</v>
      </c>
      <c r="D5" s="1" t="s">
        <v>102</v>
      </c>
      <c r="E5" s="1" t="s">
        <v>40</v>
      </c>
      <c r="F5" s="1" t="s">
        <v>100</v>
      </c>
      <c r="G5" s="1" t="s">
        <v>80</v>
      </c>
      <c r="H5" s="1" t="s">
        <v>81</v>
      </c>
      <c r="I5" s="1" t="s">
        <v>103</v>
      </c>
      <c r="J5" s="1" t="s">
        <v>83</v>
      </c>
      <c r="K5" s="1" t="s">
        <v>103</v>
      </c>
      <c r="L5" s="1" t="s">
        <v>103</v>
      </c>
      <c r="M5" s="1" t="s">
        <v>84</v>
      </c>
      <c r="N5" s="1" t="s">
        <v>84</v>
      </c>
      <c r="O5" s="1" t="s">
        <v>85</v>
      </c>
      <c r="P5" s="1" t="s">
        <v>86</v>
      </c>
      <c r="Q5" s="1" t="s">
        <v>104</v>
      </c>
      <c r="R5" s="1" t="s">
        <v>88</v>
      </c>
      <c r="S5" s="1" t="s">
        <v>89</v>
      </c>
      <c r="T5" s="1" t="s">
        <v>105</v>
      </c>
    </row>
    <row r="6" s="1" customFormat="1" spans="1:20">
      <c r="A6" s="3">
        <v>15856139474</v>
      </c>
      <c r="B6" s="1" t="s">
        <v>100</v>
      </c>
      <c r="C6" s="1" t="s">
        <v>106</v>
      </c>
      <c r="D6" s="1" t="s">
        <v>107</v>
      </c>
      <c r="E6" s="1" t="s">
        <v>43</v>
      </c>
      <c r="F6" s="1" t="s">
        <v>100</v>
      </c>
      <c r="G6" s="1" t="s">
        <v>80</v>
      </c>
      <c r="H6" s="1" t="s">
        <v>81</v>
      </c>
      <c r="I6" s="1" t="s">
        <v>108</v>
      </c>
      <c r="J6" s="1" t="s">
        <v>83</v>
      </c>
      <c r="K6" s="1" t="s">
        <v>108</v>
      </c>
      <c r="L6" s="1" t="s">
        <v>108</v>
      </c>
      <c r="M6" s="1" t="s">
        <v>84</v>
      </c>
      <c r="N6" s="1" t="s">
        <v>84</v>
      </c>
      <c r="O6" s="1" t="s">
        <v>85</v>
      </c>
      <c r="P6" s="1" t="s">
        <v>86</v>
      </c>
      <c r="Q6" s="1" t="s">
        <v>109</v>
      </c>
      <c r="R6" s="1" t="s">
        <v>88</v>
      </c>
      <c r="S6" s="1" t="s">
        <v>89</v>
      </c>
      <c r="T6" s="1" t="s">
        <v>90</v>
      </c>
    </row>
    <row r="7" s="1" customFormat="1" spans="1:20">
      <c r="A7" s="3">
        <v>15856210416</v>
      </c>
      <c r="B7" s="1" t="s">
        <v>100</v>
      </c>
      <c r="C7" s="1" t="s">
        <v>110</v>
      </c>
      <c r="D7" s="1" t="s">
        <v>107</v>
      </c>
      <c r="E7" s="1" t="s">
        <v>44</v>
      </c>
      <c r="F7" s="1" t="s">
        <v>100</v>
      </c>
      <c r="G7" s="1" t="s">
        <v>80</v>
      </c>
      <c r="H7" s="1" t="s">
        <v>81</v>
      </c>
      <c r="I7" s="1" t="s">
        <v>108</v>
      </c>
      <c r="J7" s="1" t="s">
        <v>83</v>
      </c>
      <c r="K7" s="1" t="s">
        <v>108</v>
      </c>
      <c r="L7" s="1" t="s">
        <v>108</v>
      </c>
      <c r="M7" s="1" t="s">
        <v>84</v>
      </c>
      <c r="N7" s="1" t="s">
        <v>84</v>
      </c>
      <c r="O7" s="1" t="s">
        <v>85</v>
      </c>
      <c r="P7" s="1" t="s">
        <v>86</v>
      </c>
      <c r="Q7" s="1" t="s">
        <v>111</v>
      </c>
      <c r="R7" s="1" t="s">
        <v>88</v>
      </c>
      <c r="S7" s="1" t="s">
        <v>89</v>
      </c>
      <c r="T7" s="1" t="s">
        <v>90</v>
      </c>
    </row>
    <row r="8" s="1" customFormat="1" spans="1:20">
      <c r="A8" s="3">
        <v>15856331859</v>
      </c>
      <c r="B8" s="1" t="s">
        <v>100</v>
      </c>
      <c r="C8" s="1" t="s">
        <v>112</v>
      </c>
      <c r="D8" s="1" t="s">
        <v>107</v>
      </c>
      <c r="E8" s="1" t="s">
        <v>46</v>
      </c>
      <c r="F8" s="1" t="s">
        <v>100</v>
      </c>
      <c r="G8" s="1" t="s">
        <v>80</v>
      </c>
      <c r="H8" s="1" t="s">
        <v>81</v>
      </c>
      <c r="I8" s="1" t="s">
        <v>113</v>
      </c>
      <c r="J8" s="1" t="s">
        <v>83</v>
      </c>
      <c r="K8" s="1" t="s">
        <v>113</v>
      </c>
      <c r="L8" s="1" t="s">
        <v>113</v>
      </c>
      <c r="M8" s="1" t="s">
        <v>84</v>
      </c>
      <c r="N8" s="1" t="s">
        <v>84</v>
      </c>
      <c r="O8" s="1" t="s">
        <v>85</v>
      </c>
      <c r="P8" s="1" t="s">
        <v>86</v>
      </c>
      <c r="Q8" s="1" t="s">
        <v>114</v>
      </c>
      <c r="R8" s="1" t="s">
        <v>88</v>
      </c>
      <c r="S8" s="1" t="s">
        <v>89</v>
      </c>
      <c r="T8" s="1" t="s">
        <v>90</v>
      </c>
    </row>
    <row r="9" s="1" customFormat="1" spans="1:20">
      <c r="A9" s="3">
        <v>15857299603</v>
      </c>
      <c r="B9" s="1" t="s">
        <v>100</v>
      </c>
      <c r="C9" s="1" t="s">
        <v>115</v>
      </c>
      <c r="D9" s="1" t="s">
        <v>102</v>
      </c>
      <c r="E9" s="1" t="s">
        <v>48</v>
      </c>
      <c r="F9" s="1" t="s">
        <v>100</v>
      </c>
      <c r="G9" s="1" t="s">
        <v>80</v>
      </c>
      <c r="H9" s="1" t="s">
        <v>81</v>
      </c>
      <c r="I9" s="1" t="s">
        <v>116</v>
      </c>
      <c r="J9" s="1" t="s">
        <v>83</v>
      </c>
      <c r="K9" s="1" t="s">
        <v>116</v>
      </c>
      <c r="L9" s="1" t="s">
        <v>116</v>
      </c>
      <c r="M9" s="1" t="s">
        <v>84</v>
      </c>
      <c r="N9" s="1" t="s">
        <v>84</v>
      </c>
      <c r="O9" s="1" t="s">
        <v>85</v>
      </c>
      <c r="P9" s="1" t="s">
        <v>86</v>
      </c>
      <c r="Q9" s="1" t="s">
        <v>117</v>
      </c>
      <c r="R9" s="1" t="s">
        <v>88</v>
      </c>
      <c r="S9" s="1" t="s">
        <v>89</v>
      </c>
      <c r="T9" s="1" t="s">
        <v>105</v>
      </c>
    </row>
    <row r="10" s="1" customFormat="1" spans="1:20">
      <c r="A10" s="3">
        <v>15857820164</v>
      </c>
      <c r="B10" s="1" t="s">
        <v>100</v>
      </c>
      <c r="C10" s="1" t="s">
        <v>118</v>
      </c>
      <c r="D10" s="1" t="s">
        <v>119</v>
      </c>
      <c r="E10" s="1" t="s">
        <v>51</v>
      </c>
      <c r="F10" s="1" t="s">
        <v>100</v>
      </c>
      <c r="G10" s="1" t="s">
        <v>80</v>
      </c>
      <c r="H10" s="1" t="s">
        <v>81</v>
      </c>
      <c r="I10" s="1" t="s">
        <v>120</v>
      </c>
      <c r="J10" s="1" t="s">
        <v>83</v>
      </c>
      <c r="K10" s="1" t="s">
        <v>120</v>
      </c>
      <c r="L10" s="1" t="s">
        <v>120</v>
      </c>
      <c r="M10" s="1" t="s">
        <v>84</v>
      </c>
      <c r="N10" s="1" t="s">
        <v>84</v>
      </c>
      <c r="O10" s="1" t="s">
        <v>85</v>
      </c>
      <c r="P10" s="1" t="s">
        <v>86</v>
      </c>
      <c r="Q10" s="1" t="s">
        <v>121</v>
      </c>
      <c r="R10" s="1" t="s">
        <v>88</v>
      </c>
      <c r="S10" s="1" t="s">
        <v>89</v>
      </c>
      <c r="T10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2021-08-04T01:27:54Z</dcterms:created>
  <dcterms:modified xsi:type="dcterms:W3CDTF">2021-08-04T01:36:56Z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69C2D0371B3A444B801F600334858444</vt:lpwstr>
  </property>
  <property fmtid="{D5CDD505-2E9C-101B-9397-08002B2CF9AE}" pid="3" name="KSOProductBuildVer">
    <vt:lpwstr>2052-11.1.0.10503</vt:lpwstr>
  </property>
</Properties>
</file>