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<sst xmlns="http://schemas.openxmlformats.org/spreadsheetml/2006/main" count="158" uniqueCount="99">
  <si>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</si>
  <si>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</si>
  <si>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</si>
  <si>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</si>
  <si>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</si>
  <si>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</si>
  <si>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</si>
  <si>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</si>
  <si>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</si>
  <si>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</si>
  <si>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</si>
  <si>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</si>
  <si>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</si>
  <si>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</si>
  <si>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</si>
  <si>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</si>
  <si>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</si>
  <si>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</si>
  <si>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</si>
  <si>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</si>
  <si>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</si>
  <si>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</si>
  <si>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</si>
  <si>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</si>
  <si>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</si>
  <si>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</si>
  <si>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</si>
  <si>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[上海]上海半岛酒店(65670331)</t>
  </si>
  <si>
    <t>特级豪华江景房&lt;双床&gt;&lt;双人入住&gt;&lt;双早&gt;</t>
  </si>
  <si>
    <t>CNY</t>
  </si>
  <si>
    <t>王育勤,马佳,马宝贵,何亦佳</t>
  </si>
  <si>
    <t>CA13744210807CNY</t>
  </si>
  <si>
    <t>未提现</t>
  </si>
  <si>
    <t>携程开票</t>
  </si>
  <si>
    <t>[和平]和平热龙温泉度假村(69334770)</t>
  </si>
  <si>
    <t>标准双人房&lt;双人入住&gt;&lt;双早&gt;</t>
  </si>
  <si>
    <t>李有华,李先</t>
  </si>
  <si>
    <t>[舞钢]舞钢双江假日酒店(78195986)</t>
  </si>
  <si>
    <t>经济标准间&lt;2人入住&gt;&lt;早餐&gt;</t>
  </si>
  <si>
    <t>Jasmine/Trip</t>
  </si>
  <si>
    <t>CA13744210808CNY</t>
  </si>
  <si>
    <t>取消</t>
  </si>
  <si>
    <t>[三亚]三亚凤凰岛度假酒店(62565138)</t>
  </si>
  <si>
    <t>全海景大床房(至少连住2晚及以上)&lt;特惠专享&gt;&lt;双人入住&gt;&lt;双早&gt;</t>
  </si>
  <si>
    <t>王挺</t>
  </si>
  <si>
    <t>CA13744210809CNY</t>
  </si>
  <si>
    <t>，</t>
  </si>
  <si>
    <t>202107091210190021</t>
  </si>
  <si>
    <t>11238 CNY</t>
  </si>
  <si>
    <t>A210809094640481 HOP：10640元</t>
  </si>
  <si>
    <t>i210809094607房集：598元</t>
  </si>
  <si>
    <t>总计：11238元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</si>
  <si>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</si>
  <si>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</si>
  <si>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</si>
  <si>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</si>
  <si>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</si>
  <si>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</si>
  <si>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</si>
  <si>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</si>
  <si>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</si>
  <si>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</si>
  <si>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</si>
  <si>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</si>
  <si>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</si>
  <si>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</si>
  <si>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</si>
  <si>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</si>
  <si>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</si>
  <si>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2021-06-27</t>
  </si>
  <si>
    <t>2174780</t>
  </si>
  <si>
    <t>上海半岛酒店</t>
  </si>
  <si>
    <t>2021-07-22</t>
  </si>
  <si>
    <t>2021-07-23</t>
  </si>
  <si>
    <t>退房日月结</t>
  </si>
  <si>
    <t>7420.00</t>
  </si>
  <si>
    <t>RMB</t>
  </si>
  <si>
    <t>0</t>
  </si>
  <si>
    <t>0.00</t>
  </si>
  <si>
    <t>携程汇登国内直连</t>
  </si>
  <si>
    <t>2021-06-27 17:02:48</t>
  </si>
  <si>
    <t>否</t>
  </si>
  <si>
    <t>广州汇登信息科技有限公司</t>
  </si>
  <si>
    <t>直采</t>
  </si>
  <si>
    <t>2021-07-04</t>
  </si>
  <si>
    <t>2183795</t>
  </si>
  <si>
    <t>三亚凤凰岛度假酒店</t>
  </si>
  <si>
    <t>2021-07-21</t>
  </si>
  <si>
    <t>2021-07-25</t>
  </si>
  <si>
    <t>3220.00</t>
  </si>
  <si>
    <t>2021-07-05 09:37:26</t>
  </si>
  <si>
    <t>DLT6712420</t>
  </si>
  <si>
    <t>2021-07-12</t>
  </si>
  <si>
    <t>2193350</t>
  </si>
  <si>
    <t>张友良</t>
  </si>
  <si>
    <t>2021-07-24</t>
  </si>
  <si>
    <t>3710.00</t>
  </si>
  <si>
    <t>-3710</t>
  </si>
  <si>
    <t>2021-07-12 09:04:23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</si>
</sst>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0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3" fillId="19" borderId="3" applyNumberFormat="0" applyAlignment="0" applyProtection="0">
      <alignment vertical="center"/>
    </xf>
    <xf numFmtId="0" fontId="8" fillId="12" borderId="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15636357545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44399</v>
      </c>
      <c r="G2" s="5">
        <v>44400</v>
      </c>
      <c r="H2" s="4">
        <v>2</v>
      </c>
      <c r="I2" s="4">
        <v>1</v>
      </c>
      <c r="J2" s="4">
        <v>2</v>
      </c>
      <c r="K2" s="4" t="s">
        <v>29</v>
      </c>
      <c r="L2" s="4">
        <v>7420</v>
      </c>
      <c r="M2" s="4">
        <v>7420</v>
      </c>
      <c r="N2" s="4" t="s">
        <v>30</v>
      </c>
      <c r="O2" s="4" t="s">
        <v>31</v>
      </c>
      <c r="P2" s="4" t="s">
        <v>32</v>
      </c>
      <c r="Q2" s="4">
        <v>0</v>
      </c>
      <c r="R2" s="6">
        <v>44374</v>
      </c>
      <c r="S2" s="5">
        <v>44415</v>
      </c>
      <c r="T2" s="4" t="s">
        <v>33</v>
      </c>
      <c r="U2" s="4">
        <v>7420</v>
      </c>
      <c r="V2" s="4">
        <v>0</v>
      </c>
      <c r="W2" s="4">
        <v>0</v>
      </c>
      <c r="X2" s="4">
        <v>2174780</v>
      </c>
    </row>
    <row r="3" s="4" customFormat="1" spans="1:23">
      <c r="A3" s="4">
        <v>15742019002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44399</v>
      </c>
      <c r="G3" s="5">
        <v>44400</v>
      </c>
      <c r="H3" s="4">
        <v>2</v>
      </c>
      <c r="I3" s="4">
        <v>1</v>
      </c>
      <c r="J3" s="4">
        <v>2</v>
      </c>
      <c r="K3" s="4" t="s">
        <v>29</v>
      </c>
      <c r="L3" s="4">
        <v>598</v>
      </c>
      <c r="M3" s="4">
        <v>598</v>
      </c>
      <c r="N3" s="4" t="s">
        <v>36</v>
      </c>
      <c r="O3" s="4" t="s">
        <v>31</v>
      </c>
      <c r="P3" s="4" t="s">
        <v>32</v>
      </c>
      <c r="Q3" s="4">
        <v>0</v>
      </c>
      <c r="R3" s="6">
        <v>44386</v>
      </c>
      <c r="S3" s="5">
        <v>44415</v>
      </c>
      <c r="T3" s="4" t="s">
        <v>33</v>
      </c>
      <c r="U3" s="4">
        <v>598</v>
      </c>
      <c r="V3" s="4">
        <v>0</v>
      </c>
      <c r="W3" s="4">
        <v>0</v>
      </c>
    </row>
    <row r="4" s="4" customFormat="1" spans="1:23">
      <c r="A4" s="4">
        <v>15854595164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44400</v>
      </c>
      <c r="G4" s="5">
        <v>44401</v>
      </c>
      <c r="H4" s="4">
        <v>1</v>
      </c>
      <c r="I4" s="4">
        <v>1</v>
      </c>
      <c r="J4" s="4">
        <v>1</v>
      </c>
      <c r="K4" s="4" t="s">
        <v>29</v>
      </c>
      <c r="L4" s="4">
        <v>230</v>
      </c>
      <c r="M4" s="4">
        <v>230</v>
      </c>
      <c r="N4" s="4" t="s">
        <v>39</v>
      </c>
      <c r="O4" s="4" t="s">
        <v>40</v>
      </c>
      <c r="P4" s="4" t="s">
        <v>32</v>
      </c>
      <c r="Q4" s="4">
        <v>0</v>
      </c>
      <c r="R4" s="6">
        <v>44396</v>
      </c>
      <c r="S4" s="5">
        <v>44416</v>
      </c>
      <c r="T4" s="4" t="s">
        <v>33</v>
      </c>
      <c r="U4" s="4">
        <v>230</v>
      </c>
      <c r="V4" s="4">
        <v>0</v>
      </c>
      <c r="W4" s="4">
        <v>0</v>
      </c>
    </row>
    <row r="5" s="4" customFormat="1" spans="1:23">
      <c r="A5" s="4">
        <v>15854595164</v>
      </c>
      <c r="B5" s="4" t="s">
        <v>25</v>
      </c>
      <c r="C5" s="4" t="s">
        <v>41</v>
      </c>
      <c r="D5" s="4" t="s">
        <v>37</v>
      </c>
      <c r="E5" s="4" t="s">
        <v>38</v>
      </c>
      <c r="F5" s="5">
        <v>44400</v>
      </c>
      <c r="G5" s="5">
        <v>44401</v>
      </c>
      <c r="H5" s="4">
        <v>1</v>
      </c>
      <c r="I5" s="4">
        <v>1</v>
      </c>
      <c r="J5" s="4">
        <v>1</v>
      </c>
      <c r="K5" s="4" t="s">
        <v>29</v>
      </c>
      <c r="L5" s="4">
        <v>-230</v>
      </c>
      <c r="M5" s="4">
        <v>-230</v>
      </c>
      <c r="N5" s="4" t="s">
        <v>39</v>
      </c>
      <c r="O5" s="4" t="s">
        <v>40</v>
      </c>
      <c r="P5" s="4" t="s">
        <v>32</v>
      </c>
      <c r="Q5" s="4">
        <v>0</v>
      </c>
      <c r="R5" s="6">
        <v>44396</v>
      </c>
      <c r="S5" s="5">
        <v>44416</v>
      </c>
      <c r="T5" s="4" t="s">
        <v>33</v>
      </c>
      <c r="U5" s="4">
        <v>-230</v>
      </c>
      <c r="V5" s="4">
        <v>0</v>
      </c>
      <c r="W5" s="4">
        <v>0</v>
      </c>
    </row>
    <row r="6" s="4" customFormat="1" spans="1:25">
      <c r="A6" s="4">
        <v>15699742374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44398</v>
      </c>
      <c r="G6" s="5">
        <v>44402</v>
      </c>
      <c r="H6" s="4">
        <v>1</v>
      </c>
      <c r="I6" s="4">
        <v>4</v>
      </c>
      <c r="J6" s="4">
        <v>4</v>
      </c>
      <c r="K6" s="4" t="s">
        <v>29</v>
      </c>
      <c r="L6" s="4">
        <v>3220</v>
      </c>
      <c r="M6" s="4">
        <v>3220</v>
      </c>
      <c r="N6" s="4" t="s">
        <v>44</v>
      </c>
      <c r="O6" s="4" t="s">
        <v>45</v>
      </c>
      <c r="P6" s="4" t="s">
        <v>32</v>
      </c>
      <c r="Q6" s="4">
        <v>0</v>
      </c>
      <c r="R6" s="6">
        <v>44381</v>
      </c>
      <c r="S6" s="5">
        <v>44417</v>
      </c>
      <c r="T6" s="4" t="s">
        <v>33</v>
      </c>
      <c r="U6" s="4">
        <v>3220</v>
      </c>
      <c r="V6" s="4">
        <v>0</v>
      </c>
      <c r="W6" s="4">
        <v>0</v>
      </c>
      <c r="X6" s="4"/>
      <c r="Y6" s="4">
        <v>2107050032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F38" sqref="F38"/>
    </sheetView>
  </sheetViews>
  <sheetFormatPr defaultColWidth="9" defaultRowHeight="13.5"/>
  <cols>
    <col min="1" max="1" width="12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4">
        <v>15636357545</v>
      </c>
      <c r="B2" s="5">
        <v>44399</v>
      </c>
      <c r="C2" s="5">
        <v>44400</v>
      </c>
      <c r="D2" s="4">
        <v>7420</v>
      </c>
      <c r="E2" s="4" t="str">
        <f>VLOOKUP(A2,HOP!A:L,12,0)</f>
        <v>7420.00</v>
      </c>
      <c r="F2" s="4" t="str">
        <f>VLOOKUP(A2,HOP!A:C,3,0)</f>
        <v>2174780</v>
      </c>
      <c r="G2" s="4">
        <f>D2-E2</f>
        <v>0</v>
      </c>
      <c r="H2" s="4" t="str">
        <f>$H$1&amp;F2</f>
        <v>，2174780</v>
      </c>
      <c r="I2" s="4" t="str">
        <f>VLOOKUP(A2,HOP!A:T,20,0)</f>
        <v>直采</v>
      </c>
    </row>
    <row r="3" s="4" customFormat="1" spans="1:9">
      <c r="A3" s="4">
        <v>15742019002</v>
      </c>
      <c r="B3" s="5">
        <v>44399</v>
      </c>
      <c r="C3" s="5">
        <v>44400</v>
      </c>
      <c r="D3" s="4">
        <v>598</v>
      </c>
      <c r="E3" s="4">
        <v>598</v>
      </c>
      <c r="F3" s="7" t="s">
        <v>47</v>
      </c>
      <c r="G3" s="4">
        <f>D3-E3</f>
        <v>0</v>
      </c>
      <c r="H3" s="4" t="str">
        <f>$H$1&amp;F3</f>
        <v>，202107091210190021</v>
      </c>
      <c r="I3" s="4" t="e">
        <f>VLOOKUP(A3,HOP!A:T,20,0)</f>
        <v>#N/A</v>
      </c>
    </row>
    <row r="4" s="4" customFormat="1" hidden="1" spans="1:9">
      <c r="A4" s="4">
        <v>15854595164</v>
      </c>
      <c r="B4" s="5">
        <v>44400</v>
      </c>
      <c r="C4" s="5">
        <v>44401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15699742374</v>
      </c>
      <c r="B5" s="5">
        <v>44398</v>
      </c>
      <c r="C5" s="5">
        <v>44402</v>
      </c>
      <c r="D5" s="4">
        <v>3220</v>
      </c>
      <c r="E5" s="4" t="str">
        <f>VLOOKUP(A5,HOP!A:L,12,0)</f>
        <v>3220.00</v>
      </c>
      <c r="F5" s="4" t="str">
        <f>VLOOKUP(A5,HOP!A:C,3,0)</f>
        <v>2183795</v>
      </c>
      <c r="G5" s="4">
        <f>D5-E5</f>
        <v>0</v>
      </c>
      <c r="H5" s="4" t="str">
        <f>$H$1&amp;F5</f>
        <v>，2183795</v>
      </c>
      <c r="I5" s="4" t="str">
        <f>VLOOKUP(A5,HOP!A:T,20,0)</f>
        <v>直采</v>
      </c>
    </row>
    <row r="7" spans="4:4">
      <c r="D7" s="4">
        <f>SUM(D2:D6)</f>
        <v>11238</v>
      </c>
    </row>
    <row r="8" spans="4:4">
      <c r="D8" s="4" t="s">
        <v>48</v>
      </c>
    </row>
    <row r="12" spans="1:3">
      <c r="A12" s="4" t="s">
        <v>49</v>
      </c>
      <c r="C12" s="4">
        <v>10640</v>
      </c>
    </row>
    <row r="13" spans="1:3">
      <c r="A13" s="4" t="s">
        <v>50</v>
      </c>
      <c r="C13" s="4">
        <v>598</v>
      </c>
    </row>
    <row r="14" spans="1:3">
      <c r="A14" s="4" t="s">
        <v>51</v>
      </c>
      <c r="C14" s="4">
        <f>SUBTOTAL(9,C12:C13)</f>
        <v>11238</v>
      </c>
    </row>
  </sheetData>
  <autoFilter ref="A1:XFD13">
    <filterColumn colId="3">
      <filters blank="1">
        <filter val="3220"/>
        <filter val="7420"/>
        <filter val="598"/>
        <filter val="11238"/>
        <filter val="11238 CNY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</row>
    <row r="2" s="1" customFormat="1" spans="1:20">
      <c r="A2" s="3">
        <v>15636357545</v>
      </c>
      <c r="B2" s="1" t="s">
        <v>69</v>
      </c>
      <c r="C2" s="1" t="s">
        <v>70</v>
      </c>
      <c r="D2" s="1" t="s">
        <v>71</v>
      </c>
      <c r="E2" s="1" t="s">
        <v>30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</row>
    <row r="3" s="1" customFormat="1" spans="1:20">
      <c r="A3" s="3">
        <v>15699742374</v>
      </c>
      <c r="B3" s="1" t="s">
        <v>84</v>
      </c>
      <c r="C3" s="1" t="s">
        <v>85</v>
      </c>
      <c r="D3" s="1" t="s">
        <v>86</v>
      </c>
      <c r="E3" s="1" t="s">
        <v>44</v>
      </c>
      <c r="F3" s="1" t="s">
        <v>87</v>
      </c>
      <c r="G3" s="1" t="s">
        <v>88</v>
      </c>
      <c r="H3" s="1" t="s">
        <v>74</v>
      </c>
      <c r="I3" s="1" t="s">
        <v>89</v>
      </c>
      <c r="J3" s="1" t="s">
        <v>76</v>
      </c>
      <c r="K3" s="1" t="s">
        <v>89</v>
      </c>
      <c r="L3" s="1" t="s">
        <v>89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90</v>
      </c>
      <c r="R3" s="1" t="s">
        <v>81</v>
      </c>
      <c r="S3" s="1" t="s">
        <v>82</v>
      </c>
      <c r="T3" s="1" t="s">
        <v>83</v>
      </c>
    </row>
    <row r="4" s="1" customFormat="1" spans="1:20">
      <c r="A4" s="1" t="s">
        <v>91</v>
      </c>
      <c r="B4" s="1" t="s">
        <v>92</v>
      </c>
      <c r="C4" s="1" t="s">
        <v>93</v>
      </c>
      <c r="D4" s="1" t="s">
        <v>71</v>
      </c>
      <c r="E4" s="1" t="s">
        <v>94</v>
      </c>
      <c r="F4" s="1" t="s">
        <v>95</v>
      </c>
      <c r="G4" s="1" t="s">
        <v>88</v>
      </c>
      <c r="H4" s="1" t="s">
        <v>74</v>
      </c>
      <c r="I4" s="1" t="s">
        <v>96</v>
      </c>
      <c r="J4" s="1" t="s">
        <v>76</v>
      </c>
      <c r="K4" s="1" t="s">
        <v>96</v>
      </c>
      <c r="L4" s="1" t="s">
        <v>78</v>
      </c>
      <c r="M4" s="1" t="s">
        <v>97</v>
      </c>
      <c r="N4" s="1" t="s">
        <v>97</v>
      </c>
      <c r="O4" s="1" t="s">
        <v>78</v>
      </c>
      <c r="P4" s="1" t="s">
        <v>79</v>
      </c>
      <c r="Q4" s="1" t="s">
        <v>98</v>
      </c>
      <c r="R4" s="1" t="s">
        <v>81</v>
      </c>
      <c r="S4" s="1" t="s">
        <v>82</v>
      </c>
      <c r="T4" s="1" t="s">
        <v>83</v>
      </c>
    </row>
    <row r="5" ht="13.5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2021-08-09T01:37:31Z</dcterms:created>
  <dcterms:modified xsi:type="dcterms:W3CDTF">2021-08-09T01:46:15Z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DC962A1A189D4F37A3EDF1155F55AAA6</vt:lpwstr>
  </property>
  <property fmtid="{D5CDD505-2E9C-101B-9397-08002B2CF9AE}" pid="3" name="KSOProductBuildVer">
    <vt:lpwstr>2052-11.1.0.10503</vt:lpwstr>
  </property>
</Properties>
</file>