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</definedName>
  </definedNames>
  <calcPr calcId="144525"/>
</workbook>
</file>

<file path=xl/sharedStrings.xml><?xml version="1.0" encoding="utf-8"?>
<sst xmlns="http://schemas.openxmlformats.org/spreadsheetml/2006/main" count="1630" uniqueCount="434">
  <si>
    <t>去哪儿网酒店预付对账单</t>
  </si>
  <si>
    <t>供应商名称：</t>
  </si>
  <si>
    <t>汇趣住</t>
  </si>
  <si>
    <t>结算周期：</t>
  </si>
  <si>
    <t>2021-08-08至2021-08-09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</si>
  <si>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</si>
  <si>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</si>
  <si>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</si>
  <si>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</si>
  <si>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</si>
  <si>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</si>
  <si>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</si>
  <si>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</si>
  <si>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</si>
  <si>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</si>
  <si>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</si>
  <si>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</si>
  <si>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</si>
  <si>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</si>
  <si>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</si>
  <si>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¥8,742.00</t>
  </si>
  <si>
    <t>¥1,152.00</t>
  </si>
  <si>
    <t>-¥1,408.00</t>
  </si>
  <si>
    <t>¥6,182.00</t>
  </si>
  <si>
    <t>分类信息</t>
  </si>
  <si>
    <t>业务类型</t>
  </si>
  <si>
    <t>酒店预付（点击查看明细）</t>
  </si>
  <si>
    <t>¥7,590.00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</si>
  <si>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</si>
  <si>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</si>
  <si>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</si>
  <si>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</si>
  <si>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</si>
  <si>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</si>
  <si>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</si>
  <si>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</si>
  <si>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</si>
  <si>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</si>
  <si>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</si>
  <si>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</si>
  <si>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</si>
  <si>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</si>
  <si>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</si>
  <si>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</si>
  <si>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</si>
  <si>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</si>
  <si>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</si>
  <si>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</si>
  <si>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</si>
  <si>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</si>
  <si>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</si>
  <si>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</si>
  <si>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</si>
  <si>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</si>
  <si>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</si>
  <si>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</si>
  <si>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</si>
  <si>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</si>
  <si>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</si>
  <si>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</si>
  <si>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</si>
  <si>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</si>
  <si>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</si>
  <si>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</si>
  <si>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</si>
  <si>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</si>
  <si>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</si>
  <si>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</si>
  <si>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</si>
  <si>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</si>
  <si>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</si>
  <si>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</si>
  <si>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102714471015</t>
  </si>
  <si>
    <t>酒店预付</t>
  </si>
  <si>
    <t>否</t>
  </si>
  <si>
    <t>普通</t>
  </si>
  <si>
    <t>321722158</t>
  </si>
  <si>
    <t>古北水镇洗尘客栈</t>
  </si>
  <si>
    <t>1639468</t>
  </si>
  <si>
    <t>董寅</t>
  </si>
  <si>
    <t>2021-08-04</t>
  </si>
  <si>
    <t>2021-08-06</t>
  </si>
  <si>
    <t>2021-08-09</t>
  </si>
  <si>
    <t>¥3,480.00</t>
  </si>
  <si>
    <t>¥455.00</t>
  </si>
  <si>
    <t>¥3,025.00</t>
  </si>
  <si>
    <t>大床房A</t>
  </si>
  <si>
    <t>WEBSITE</t>
  </si>
  <si>
    <t>102717300920</t>
  </si>
  <si>
    <t>348252437</t>
  </si>
  <si>
    <t>成都囍欢酒店</t>
  </si>
  <si>
    <t>白瑞</t>
  </si>
  <si>
    <t>2021-08-07</t>
  </si>
  <si>
    <t>¥235.00</t>
  </si>
  <si>
    <t>¥32.00</t>
  </si>
  <si>
    <t>¥203.00</t>
  </si>
  <si>
    <t>经济优享大床房</t>
  </si>
  <si>
    <t>102718279903</t>
  </si>
  <si>
    <t>318735604</t>
  </si>
  <si>
    <t>清远恒大温泉度假别墅</t>
  </si>
  <si>
    <t>王菊</t>
  </si>
  <si>
    <t>2021-08-08</t>
  </si>
  <si>
    <t>¥88.00</t>
  </si>
  <si>
    <t>¥12.00</t>
  </si>
  <si>
    <t>¥76.00</t>
  </si>
  <si>
    <t>大床房</t>
  </si>
  <si>
    <t>102718856951</t>
  </si>
  <si>
    <t>312488032</t>
  </si>
  <si>
    <t>广元金辉印象酒店</t>
  </si>
  <si>
    <t>卢小燕</t>
  </si>
  <si>
    <t>¥247.00</t>
  </si>
  <si>
    <t>¥33.00</t>
  </si>
  <si>
    <t>¥214.00</t>
  </si>
  <si>
    <t>雅居大床房</t>
  </si>
  <si>
    <t>102718254178</t>
  </si>
  <si>
    <t>318740245</t>
  </si>
  <si>
    <t>固始丽豪精品酒店</t>
  </si>
  <si>
    <t>汪子涵|张小洁</t>
  </si>
  <si>
    <t>¥236.00</t>
  </si>
  <si>
    <t>¥204.00</t>
  </si>
  <si>
    <t>观影大床房</t>
  </si>
  <si>
    <t>102718845468</t>
  </si>
  <si>
    <t>321955342</t>
  </si>
  <si>
    <t>观景酒店(桂林七星公园店)</t>
  </si>
  <si>
    <t>彭诗捷</t>
  </si>
  <si>
    <t>¥115.00</t>
  </si>
  <si>
    <t>¥15.00</t>
  </si>
  <si>
    <t>¥100.00</t>
  </si>
  <si>
    <t>浪漫圆床房</t>
  </si>
  <si>
    <t>102717009879</t>
  </si>
  <si>
    <t>318727870</t>
  </si>
  <si>
    <t>尚客优酒店(喀喇沁旗政府店)</t>
  </si>
  <si>
    <t>边塞</t>
  </si>
  <si>
    <t>¥138.00</t>
  </si>
  <si>
    <t>¥18.00</t>
  </si>
  <si>
    <t>¥120.00</t>
  </si>
  <si>
    <t>特惠大床房</t>
  </si>
  <si>
    <t>102718226680</t>
  </si>
  <si>
    <t>318089869</t>
  </si>
  <si>
    <t>岐山云海酒店</t>
  </si>
  <si>
    <t>高翔</t>
  </si>
  <si>
    <t>¥150.00</t>
  </si>
  <si>
    <t>¥20.00</t>
  </si>
  <si>
    <t>¥130.00</t>
  </si>
  <si>
    <t>102718002750</t>
  </si>
  <si>
    <t>321289513</t>
  </si>
  <si>
    <t>龙港第一时间连锁酒店</t>
  </si>
  <si>
    <t>阳绪启</t>
  </si>
  <si>
    <t>¥89.00</t>
  </si>
  <si>
    <t>¥77.00</t>
  </si>
  <si>
    <t>特惠单人间</t>
  </si>
  <si>
    <t>102718404950</t>
  </si>
  <si>
    <t>316597414</t>
  </si>
  <si>
    <t>玲珑雅居精品酒店(攀枝花仁和店)</t>
  </si>
  <si>
    <t>张俊浩</t>
  </si>
  <si>
    <t>¥175.00</t>
  </si>
  <si>
    <t>¥23.00</t>
  </si>
  <si>
    <t>¥152.00</t>
  </si>
  <si>
    <t>三人间</t>
  </si>
  <si>
    <t>102718891881</t>
  </si>
  <si>
    <t>316595191</t>
  </si>
  <si>
    <t>长兴兰天鹅商务宾馆</t>
  </si>
  <si>
    <t>张志远</t>
  </si>
  <si>
    <t>¥104.00</t>
  </si>
  <si>
    <t>¥14.00</t>
  </si>
  <si>
    <t>¥90.00</t>
  </si>
  <si>
    <t>商务单间</t>
  </si>
  <si>
    <t>102717473011</t>
  </si>
  <si>
    <t>318725554</t>
  </si>
  <si>
    <t>乌鲁木齐舒豫商务酒店</t>
  </si>
  <si>
    <t>谢锦乐</t>
  </si>
  <si>
    <t>¥272.00</t>
  </si>
  <si>
    <t>¥36.00</t>
  </si>
  <si>
    <t>精致内景大床房</t>
  </si>
  <si>
    <t>102718938621</t>
  </si>
  <si>
    <t>313389472</t>
  </si>
  <si>
    <t>美住臻选酒店(长沙省妇幼湘雅附一医院店)</t>
  </si>
  <si>
    <t>陈大</t>
  </si>
  <si>
    <t>¥287.00</t>
  </si>
  <si>
    <t>¥38.00</t>
  </si>
  <si>
    <t>¥249.00</t>
  </si>
  <si>
    <t>臻享（大屏影院房）</t>
  </si>
  <si>
    <t>102718332891</t>
  </si>
  <si>
    <t>322593289</t>
  </si>
  <si>
    <t>北京京德尚品酒店</t>
  </si>
  <si>
    <t>耿旭童</t>
  </si>
  <si>
    <t>¥283.00</t>
  </si>
  <si>
    <t>¥37.00</t>
  </si>
  <si>
    <t>¥246.00</t>
  </si>
  <si>
    <t>特惠高级大床房</t>
  </si>
  <si>
    <t>102718146502</t>
  </si>
  <si>
    <t>311536099</t>
  </si>
  <si>
    <t>怡家酒店(长春红旗街万达店)</t>
  </si>
  <si>
    <t>刘贺</t>
  </si>
  <si>
    <t>¥135.00</t>
  </si>
  <si>
    <t>¥117.00</t>
  </si>
  <si>
    <t>豪华双床房</t>
  </si>
  <si>
    <t>102714792928</t>
  </si>
  <si>
    <t>322586611</t>
  </si>
  <si>
    <t>北京攀枝花酒店</t>
  </si>
  <si>
    <t>范振军</t>
  </si>
  <si>
    <t>¥517.00</t>
  </si>
  <si>
    <t>¥68.00</t>
  </si>
  <si>
    <t>¥449.00</t>
  </si>
  <si>
    <t>102718584858</t>
  </si>
  <si>
    <t>313385338</t>
  </si>
  <si>
    <t>知程酒店(东莞中世和发湾one店)</t>
  </si>
  <si>
    <t>张月</t>
  </si>
  <si>
    <t>¥220.00</t>
  </si>
  <si>
    <t>¥29.00</t>
  </si>
  <si>
    <t>¥191.00</t>
  </si>
  <si>
    <t>日式Loft双卧套房</t>
  </si>
  <si>
    <t>102718832319</t>
  </si>
  <si>
    <t>312496570</t>
  </si>
  <si>
    <t>敦煌敦和大酒店</t>
  </si>
  <si>
    <t>裴建|杨静泽</t>
  </si>
  <si>
    <t>¥380.00</t>
  </si>
  <si>
    <t>¥50.00</t>
  </si>
  <si>
    <t>¥330.00</t>
  </si>
  <si>
    <t>轻享大床房</t>
  </si>
  <si>
    <t>102717038545</t>
  </si>
  <si>
    <t>315425680</t>
  </si>
  <si>
    <t>南京十七筑民宿</t>
  </si>
  <si>
    <t>马路生</t>
  </si>
  <si>
    <t>¥241.00</t>
  </si>
  <si>
    <t>¥209.00</t>
  </si>
  <si>
    <t>肆日式大床房</t>
  </si>
  <si>
    <t>102717909161</t>
  </si>
  <si>
    <t>313761298</t>
  </si>
  <si>
    <t>碧海云间海景民宿(青岛奥帆中心店)</t>
  </si>
  <si>
    <t>孙智策</t>
  </si>
  <si>
    <t>¥28.00</t>
  </si>
  <si>
    <t>¥186.00</t>
  </si>
  <si>
    <t>豪华欧式全海景灯光秀大一居</t>
  </si>
  <si>
    <t>102717762839</t>
  </si>
  <si>
    <t>328758787</t>
  </si>
  <si>
    <t>东兴紫海阁民宿</t>
  </si>
  <si>
    <t>薛丽香</t>
  </si>
  <si>
    <t>¥331.00</t>
  </si>
  <si>
    <t>¥44.00</t>
  </si>
  <si>
    <t>海景亲子家庭套房</t>
  </si>
  <si>
    <t>102718840942</t>
  </si>
  <si>
    <t>311529715</t>
  </si>
  <si>
    <t>抚松新华宾馆</t>
  </si>
  <si>
    <t>危涛军</t>
  </si>
  <si>
    <t>标准间</t>
  </si>
  <si>
    <t>102717804954</t>
  </si>
  <si>
    <t>318739471</t>
  </si>
  <si>
    <t>上林悦庭楠舍</t>
  </si>
  <si>
    <t>陆敏</t>
  </si>
  <si>
    <t>¥403.00</t>
  </si>
  <si>
    <t>¥53.00</t>
  </si>
  <si>
    <t>¥350.00</t>
  </si>
  <si>
    <t>舒适观景双人房</t>
  </si>
  <si>
    <t>102718323367</t>
  </si>
  <si>
    <t>321952300</t>
  </si>
  <si>
    <t>西乌旗锡乌商务宾馆</t>
  </si>
  <si>
    <t>杨继业</t>
  </si>
  <si>
    <t>家庭间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</si>
  <si>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</si>
  <si>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</si>
  <si>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</si>
  <si>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</si>
  <si>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</si>
  <si>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</si>
  <si>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</si>
  <si>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</si>
  <si>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</si>
  <si>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NPH20210710090722206988RX0</t>
  </si>
  <si>
    <t>102686217281</t>
  </si>
  <si>
    <t>赔付-房费追回</t>
  </si>
  <si>
    <t>-¥197.00</t>
  </si>
  <si>
    <t>--</t>
  </si>
  <si>
    <t>客人告知行程变更需要提前离店，酒店叶女士同意免费取消订单最后一晚#追赔系统-预付扣款直连#</t>
  </si>
  <si>
    <t>NIMH20210710102622302491RX0</t>
  </si>
  <si>
    <t>102688079489</t>
  </si>
  <si>
    <t>-¥158.00</t>
  </si>
  <si>
    <t>酒店甄女士同意免费取消最后一晚#追赔系统-预付扣款直连#</t>
  </si>
  <si>
    <t>NPH20210710094524844753RX0</t>
  </si>
  <si>
    <t>102689959197</t>
  </si>
  <si>
    <t>-¥659.00</t>
  </si>
  <si>
    <t>代理刘女士告知酒店满房无法安排#追赔系统-预付扣款直连#</t>
  </si>
  <si>
    <t>NIMH20210710172942988923RX0</t>
  </si>
  <si>
    <t>102682574171</t>
  </si>
  <si>
    <t>-¥148.00</t>
  </si>
  <si>
    <t>用户行程有变取消最后一晚，代理李女士告知可免费取消#追赔系统-预付扣款直连#</t>
  </si>
  <si>
    <t>NSTH20210709190502810898RX0</t>
  </si>
  <si>
    <t>102688942222</t>
  </si>
  <si>
    <t>-¥142.00</t>
  </si>
  <si>
    <t>客人表示没带身份证无法入住要求取消订单，联系酒店叶女士表示同意取消#追赔系统-预付扣款直连#</t>
  </si>
  <si>
    <t>NPH20210711193259019484RX0</t>
  </si>
  <si>
    <t>102690578043</t>
  </si>
  <si>
    <t>-¥104.00</t>
  </si>
  <si>
    <t>代理来电告知此单无法原单安排#追赔系统-预付扣款直连#</t>
  </si>
  <si>
    <t>返现日期</t>
  </si>
  <si>
    <t>，</t>
  </si>
  <si>
    <r>
      <t>102686217281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197</t>
    </r>
    <r>
      <rPr>
        <sz val="10"/>
        <rFont val="宋体"/>
        <charset val="134"/>
      </rPr>
      <t>元退回</t>
    </r>
  </si>
  <si>
    <r>
      <t>102688079489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</si>
  <si>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659</t>
    </r>
    <r>
      <rPr>
        <sz val="10"/>
        <rFont val="宋体"/>
        <charset val="134"/>
      </rPr>
      <t>元</t>
    </r>
  </si>
  <si>
    <r>
      <t>102682574171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元退回</t>
    </r>
  </si>
  <si>
    <r>
      <t>102688942222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</si>
  <si>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</si>
  <si>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t>A210810094721481</t>
  </si>
  <si>
    <t>A2108100947494205</t>
  </si>
  <si>
    <r>
      <t>总计：</t>
    </r>
    <r>
      <rPr>
        <sz val="10"/>
        <rFont val="Arial"/>
        <charset val="134"/>
      </rPr>
      <t>6182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</si>
  <si>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</si>
  <si>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</si>
  <si>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</si>
  <si>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</si>
  <si>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</si>
  <si>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</si>
  <si>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</si>
  <si>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</si>
  <si>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</si>
  <si>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</si>
  <si>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</si>
  <si>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</si>
  <si>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</si>
  <si>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</si>
  <si>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</si>
  <si>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</si>
  <si>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2219470</t>
  </si>
  <si>
    <t>怡莱酒店(长春红旗街万达店)</t>
  </si>
  <si>
    <t>退房日周结</t>
  </si>
  <si>
    <t>117.00</t>
  </si>
  <si>
    <t>RMB</t>
  </si>
  <si>
    <t>0</t>
  </si>
  <si>
    <t>0.00</t>
  </si>
  <si>
    <t>汇趣住国内直连</t>
  </si>
  <si>
    <t>2021-08-08 21:53:11</t>
  </si>
  <si>
    <t>直连</t>
  </si>
  <si>
    <t>2219431</t>
  </si>
  <si>
    <t>长沙美住臻选酒店</t>
  </si>
  <si>
    <t>249.00</t>
  </si>
  <si>
    <t>2021-08-08 20:47:23</t>
  </si>
  <si>
    <t>2219413</t>
  </si>
  <si>
    <t>兰天鹅宾馆</t>
  </si>
  <si>
    <t>90.00</t>
  </si>
  <si>
    <t>2021-08-08 20:13:04</t>
  </si>
  <si>
    <t>2219408</t>
  </si>
  <si>
    <t>246.00</t>
  </si>
  <si>
    <t>2021-08-08 20:01:28</t>
  </si>
  <si>
    <t>102718809077</t>
  </si>
  <si>
    <t>2219396</t>
  </si>
  <si>
    <t>西宁新千国际广场店</t>
  </si>
  <si>
    <t>胡宁平</t>
  </si>
  <si>
    <t>2021-08-08 19:45:14</t>
  </si>
  <si>
    <t>2219384</t>
  </si>
  <si>
    <t>新华宾馆</t>
  </si>
  <si>
    <t>100.00</t>
  </si>
  <si>
    <t>2021-08-08 19:12:40</t>
  </si>
  <si>
    <t>2219375</t>
  </si>
  <si>
    <t>云海酒店</t>
  </si>
  <si>
    <t>130.00</t>
  </si>
  <si>
    <t>2021-08-08 18:49:02</t>
  </si>
  <si>
    <t>2219330</t>
  </si>
  <si>
    <t>2021-08-08 17:03:13</t>
  </si>
  <si>
    <t>2219257</t>
  </si>
  <si>
    <t>77.00</t>
  </si>
  <si>
    <t>2021-08-08 14:10:01</t>
  </si>
  <si>
    <t>2219248</t>
  </si>
  <si>
    <t>攀枝花玲珑雅居精品酒店</t>
  </si>
  <si>
    <t>152.00</t>
  </si>
  <si>
    <t>2021-08-08 13:50:10</t>
  </si>
  <si>
    <t>2219243</t>
  </si>
  <si>
    <t>214.00</t>
  </si>
  <si>
    <t>2021-08-08 13:40:38</t>
  </si>
  <si>
    <t>2219217</t>
  </si>
  <si>
    <t>2021-08-08 12:21:21</t>
  </si>
  <si>
    <t>2219209</t>
  </si>
  <si>
    <t>裴建,杨静泽</t>
  </si>
  <si>
    <t>330.00</t>
  </si>
  <si>
    <t>2021-08-08 11:50:58</t>
  </si>
  <si>
    <t>2219199</t>
  </si>
  <si>
    <t>191.00</t>
  </si>
  <si>
    <t>2021-08-08 11:31:10</t>
  </si>
  <si>
    <t>2219191</t>
  </si>
  <si>
    <t>76.00</t>
  </si>
  <si>
    <t>2021-08-08 11:08:35</t>
  </si>
  <si>
    <t>2219179</t>
  </si>
  <si>
    <t>汪子涵,张小洁</t>
  </si>
  <si>
    <t>204.00</t>
  </si>
  <si>
    <t>2021-08-08 10:33:17</t>
  </si>
  <si>
    <t>2219079</t>
  </si>
  <si>
    <t>287.00</t>
  </si>
  <si>
    <t>2021-08-07 23:45:59</t>
  </si>
  <si>
    <t>2219064</t>
  </si>
  <si>
    <t>236.00</t>
  </si>
  <si>
    <t>2021-08-07 23:14:49</t>
  </si>
  <si>
    <t>2218932</t>
  </si>
  <si>
    <t>尚客优酒店（喀喇沁旗政府店）</t>
  </si>
  <si>
    <t>120.00</t>
  </si>
  <si>
    <t>2021-08-07 20:06:08</t>
  </si>
  <si>
    <t>2218905</t>
  </si>
  <si>
    <t>209.00</t>
  </si>
  <si>
    <t>2021-08-07 19:17:49</t>
  </si>
  <si>
    <t>2218849</t>
  </si>
  <si>
    <t>186.00</t>
  </si>
  <si>
    <t>2021-08-07 17:25:28</t>
  </si>
  <si>
    <t>2218788</t>
  </si>
  <si>
    <t>350.00</t>
  </si>
  <si>
    <t>2021-08-07 15:20:14</t>
  </si>
  <si>
    <t>2218612</t>
  </si>
  <si>
    <t>成都uoko公寓酒店</t>
  </si>
  <si>
    <t>203.00</t>
  </si>
  <si>
    <t>2021-08-07 09:50:15</t>
  </si>
  <si>
    <t>102716017801</t>
  </si>
  <si>
    <t>2218192</t>
  </si>
  <si>
    <t>武汉v加唯宜艺术酒店</t>
  </si>
  <si>
    <t>闵沥</t>
  </si>
  <si>
    <t>2021-08-06 15:27:46</t>
  </si>
  <si>
    <t>102714415239</t>
  </si>
  <si>
    <t>2217194</t>
  </si>
  <si>
    <t>如家酒店·neo(上海陆家浜路地铁站店)</t>
  </si>
  <si>
    <t>鲁静</t>
  </si>
  <si>
    <t>2021-08-04 22:54:01</t>
  </si>
  <si>
    <t>2217189</t>
  </si>
  <si>
    <t>449.00</t>
  </si>
  <si>
    <t>2021-08-04 22:54:25</t>
  </si>
  <si>
    <t>2216856</t>
  </si>
  <si>
    <t>3025.00</t>
  </si>
  <si>
    <t>2021-08-04 15:21:57</t>
  </si>
  <si>
    <t>102702672632</t>
  </si>
  <si>
    <t>2021-07-23</t>
  </si>
  <si>
    <t>2206279</t>
  </si>
  <si>
    <t>花筑·阳朔蟠桃墅客栈</t>
  </si>
  <si>
    <t>张娟</t>
  </si>
  <si>
    <t>2021-07-23 14:03:57</t>
  </si>
  <si>
    <t>102701143378</t>
  </si>
  <si>
    <t>2021-07-22</t>
  </si>
  <si>
    <t>2205282</t>
  </si>
  <si>
    <t>庐山云上归墅</t>
  </si>
  <si>
    <t>熊小军</t>
  </si>
  <si>
    <t>2021-07-22 15:58:11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</si>
</sst>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101</v>
      </c>
      <c r="O5" s="7" t="s">
        <v>101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2</v>
      </c>
      <c r="M6" s="7">
        <v>1</v>
      </c>
      <c r="N6" s="7" t="s">
        <v>101</v>
      </c>
      <c r="O6" s="7" t="s">
        <v>101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94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101</v>
      </c>
      <c r="O7" s="7" t="s">
        <v>101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92</v>
      </c>
      <c r="O8" s="7" t="s">
        <v>101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101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105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82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103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101</v>
      </c>
      <c r="O11" s="7" t="s">
        <v>101</v>
      </c>
      <c r="P11" s="7" t="s">
        <v>82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82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92</v>
      </c>
      <c r="O13" s="7" t="s">
        <v>101</v>
      </c>
      <c r="P13" s="7" t="s">
        <v>82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118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82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82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187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82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134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101</v>
      </c>
      <c r="P17" s="7" t="s">
        <v>82</v>
      </c>
      <c r="Q17" s="7"/>
      <c r="R17" s="12" t="s">
        <v>201</v>
      </c>
      <c r="S17" s="14" t="s">
        <v>19</v>
      </c>
      <c r="T17" s="7"/>
      <c r="U17" s="12" t="s">
        <v>19</v>
      </c>
      <c r="V17" s="12" t="s">
        <v>201</v>
      </c>
      <c r="W17" s="14" t="s">
        <v>202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105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82</v>
      </c>
      <c r="Q18" s="7"/>
      <c r="R18" s="12" t="s">
        <v>208</v>
      </c>
      <c r="S18" s="14" t="s">
        <v>19</v>
      </c>
      <c r="T18" s="7"/>
      <c r="U18" s="12" t="s">
        <v>19</v>
      </c>
      <c r="V18" s="12" t="s">
        <v>208</v>
      </c>
      <c r="W18" s="14" t="s">
        <v>209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2</v>
      </c>
      <c r="M19" s="7">
        <v>1</v>
      </c>
      <c r="N19" s="7" t="s">
        <v>101</v>
      </c>
      <c r="O19" s="7" t="s">
        <v>101</v>
      </c>
      <c r="P19" s="7" t="s">
        <v>82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92</v>
      </c>
      <c r="O20" s="7" t="s">
        <v>101</v>
      </c>
      <c r="P20" s="7" t="s">
        <v>82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94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92</v>
      </c>
      <c r="O21" s="7" t="s">
        <v>101</v>
      </c>
      <c r="P21" s="7" t="s">
        <v>82</v>
      </c>
      <c r="Q21" s="7"/>
      <c r="R21" s="12" t="s">
        <v>112</v>
      </c>
      <c r="S21" s="14" t="s">
        <v>19</v>
      </c>
      <c r="T21" s="7"/>
      <c r="U21" s="12" t="s">
        <v>19</v>
      </c>
      <c r="V21" s="12" t="s">
        <v>112</v>
      </c>
      <c r="W21" s="14" t="s">
        <v>231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235</v>
      </c>
      <c r="H22" s="7" t="s">
        <v>236</v>
      </c>
      <c r="I22" s="7" t="s">
        <v>78</v>
      </c>
      <c r="J22" s="7" t="s">
        <v>2</v>
      </c>
      <c r="K22" s="7" t="s">
        <v>237</v>
      </c>
      <c r="L22" s="7">
        <v>1</v>
      </c>
      <c r="M22" s="7">
        <v>1</v>
      </c>
      <c r="N22" s="7" t="s">
        <v>92</v>
      </c>
      <c r="O22" s="7" t="s">
        <v>101</v>
      </c>
      <c r="P22" s="7" t="s">
        <v>82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239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178</v>
      </c>
      <c r="AD22" t="s">
        <v>6</v>
      </c>
      <c r="AE22" t="s">
        <v>240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82</v>
      </c>
      <c r="Q23" s="7"/>
      <c r="R23" s="12" t="s">
        <v>125</v>
      </c>
      <c r="S23" s="14" t="s">
        <v>19</v>
      </c>
      <c r="T23" s="7"/>
      <c r="U23" s="12" t="s">
        <v>19</v>
      </c>
      <c r="V23" s="12" t="s">
        <v>125</v>
      </c>
      <c r="W23" s="14" t="s">
        <v>126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127</v>
      </c>
      <c r="AD23" t="s">
        <v>6</v>
      </c>
      <c r="AE23" t="s">
        <v>245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92</v>
      </c>
      <c r="O24" s="7" t="s">
        <v>101</v>
      </c>
      <c r="P24" s="7" t="s">
        <v>82</v>
      </c>
      <c r="Q24" s="7"/>
      <c r="R24" s="12" t="s">
        <v>250</v>
      </c>
      <c r="S24" s="14" t="s">
        <v>19</v>
      </c>
      <c r="T24" s="7"/>
      <c r="U24" s="12" t="s">
        <v>19</v>
      </c>
      <c r="V24" s="12" t="s">
        <v>250</v>
      </c>
      <c r="W24" s="14" t="s">
        <v>251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255</v>
      </c>
      <c r="H25" s="7" t="s">
        <v>256</v>
      </c>
      <c r="I25" s="7" t="s">
        <v>78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82</v>
      </c>
      <c r="Q25" s="7"/>
      <c r="R25" s="12" t="s">
        <v>178</v>
      </c>
      <c r="S25" s="14" t="s">
        <v>19</v>
      </c>
      <c r="T25" s="7"/>
      <c r="U25" s="12" t="s">
        <v>19</v>
      </c>
      <c r="V25" s="12" t="s">
        <v>178</v>
      </c>
      <c r="W25" s="14" t="s">
        <v>179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180</v>
      </c>
      <c r="AD25" t="s">
        <v>6</v>
      </c>
      <c r="AE25" t="s">
        <v>258</v>
      </c>
      <c r="AF25" t="s">
        <v>87</v>
      </c>
      <c r="AG25" t="s">
        <v>74</v>
      </c>
      <c r="AH25" t="s">
        <v>19</v>
      </c>
    </row>
    <row r="26" customHeight="1" spans="1:32">
      <c r="A26" s="10" t="s">
        <v>259</v>
      </c>
      <c r="B26" s="10"/>
      <c r="C26" s="10" t="s">
        <v>260</v>
      </c>
      <c r="D26" s="10"/>
      <c r="E26" s="10"/>
      <c r="F26" s="10"/>
      <c r="G26" s="10" t="s">
        <v>260</v>
      </c>
      <c r="H26" s="10" t="s">
        <v>260</v>
      </c>
      <c r="I26" s="10" t="s">
        <v>260</v>
      </c>
      <c r="J26" s="10" t="s">
        <v>260</v>
      </c>
      <c r="K26" s="10" t="s">
        <v>260</v>
      </c>
      <c r="L26" s="10" t="s">
        <v>260</v>
      </c>
      <c r="M26" s="10" t="s">
        <v>260</v>
      </c>
      <c r="N26" s="10" t="s">
        <v>260</v>
      </c>
      <c r="O26" s="10" t="s">
        <v>260</v>
      </c>
      <c r="P26" s="10" t="s">
        <v>260</v>
      </c>
      <c r="Q26" s="10"/>
      <c r="R26" s="13" t="s">
        <v>20</v>
      </c>
      <c r="S26" s="13" t="s">
        <v>19</v>
      </c>
      <c r="T26" s="10" t="s">
        <v>260</v>
      </c>
      <c r="U26" s="13"/>
      <c r="V26" s="13" t="s">
        <v>20</v>
      </c>
      <c r="W26" s="13" t="s">
        <v>21</v>
      </c>
      <c r="X26" s="13"/>
      <c r="Y26" s="13"/>
      <c r="Z26" s="13"/>
      <c r="AA26" s="10"/>
      <c r="AB26" s="13"/>
      <c r="AC26" s="10"/>
      <c r="AD26" s="10" t="s">
        <v>260</v>
      </c>
      <c r="AE26" s="10"/>
      <c r="AF2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261</v>
      </c>
      <c r="B1" s="4" t="s">
        <v>262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263</v>
      </c>
      <c r="H1" s="4" t="s">
        <v>264</v>
      </c>
      <c r="I1" s="4" t="s">
        <v>13</v>
      </c>
      <c r="J1" s="4" t="s">
        <v>17</v>
      </c>
      <c r="K1" s="4" t="s">
        <v>18</v>
      </c>
      <c r="L1" s="11" t="s">
        <v>265</v>
      </c>
      <c r="M1" s="4" t="s">
        <v>266</v>
      </c>
      <c r="N1" s="4" t="s">
        <v>267</v>
      </c>
    </row>
    <row r="2" ht="14.25" customHeight="1" spans="1:256">
      <c r="A2" s="6" t="s">
        <v>268</v>
      </c>
      <c r="B2" s="7" t="s">
        <v>269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270</v>
      </c>
      <c r="I2" s="12" t="s">
        <v>271</v>
      </c>
      <c r="J2" s="12" t="s">
        <v>19</v>
      </c>
      <c r="K2" s="12" t="s">
        <v>271</v>
      </c>
      <c r="L2" s="7" t="s">
        <v>272</v>
      </c>
      <c r="M2" s="7" t="s">
        <v>273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274</v>
      </c>
      <c r="B3" s="7" t="s">
        <v>275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270</v>
      </c>
      <c r="I3" s="12" t="s">
        <v>276</v>
      </c>
      <c r="J3" s="12" t="s">
        <v>19</v>
      </c>
      <c r="K3" s="12" t="s">
        <v>276</v>
      </c>
      <c r="L3" s="7" t="s">
        <v>272</v>
      </c>
      <c r="M3" s="7" t="s">
        <v>277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278</v>
      </c>
      <c r="B4" s="7" t="s">
        <v>279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270</v>
      </c>
      <c r="I4" s="12" t="s">
        <v>280</v>
      </c>
      <c r="J4" s="12" t="s">
        <v>19</v>
      </c>
      <c r="K4" s="12" t="s">
        <v>280</v>
      </c>
      <c r="L4" s="7" t="s">
        <v>272</v>
      </c>
      <c r="M4" s="7" t="s">
        <v>281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282</v>
      </c>
      <c r="B5" s="7" t="s">
        <v>283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270</v>
      </c>
      <c r="I5" s="12" t="s">
        <v>284</v>
      </c>
      <c r="J5" s="12" t="s">
        <v>19</v>
      </c>
      <c r="K5" s="12" t="s">
        <v>284</v>
      </c>
      <c r="L5" s="7" t="s">
        <v>272</v>
      </c>
      <c r="M5" s="7" t="s">
        <v>285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286</v>
      </c>
      <c r="B6" s="7" t="s">
        <v>287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270</v>
      </c>
      <c r="I6" s="12" t="s">
        <v>288</v>
      </c>
      <c r="J6" s="12" t="s">
        <v>19</v>
      </c>
      <c r="K6" s="12" t="s">
        <v>288</v>
      </c>
      <c r="L6" s="7" t="s">
        <v>272</v>
      </c>
      <c r="M6" s="7" t="s">
        <v>289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290</v>
      </c>
      <c r="B7" s="7" t="s">
        <v>291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270</v>
      </c>
      <c r="I7" s="12" t="s">
        <v>292</v>
      </c>
      <c r="J7" s="12" t="s">
        <v>19</v>
      </c>
      <c r="K7" s="12" t="s">
        <v>292</v>
      </c>
      <c r="L7" s="7" t="s">
        <v>272</v>
      </c>
      <c r="M7" s="7" t="s">
        <v>293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259</v>
      </c>
      <c r="B8" s="10" t="s">
        <v>260</v>
      </c>
      <c r="C8" s="10" t="s">
        <v>260</v>
      </c>
      <c r="D8" s="10" t="s">
        <v>260</v>
      </c>
      <c r="E8" s="10"/>
      <c r="F8" s="10"/>
      <c r="G8" s="10" t="s">
        <v>260</v>
      </c>
      <c r="H8" s="10" t="s">
        <v>260</v>
      </c>
      <c r="I8" s="13" t="s">
        <v>22</v>
      </c>
      <c r="J8" s="13"/>
      <c r="K8" s="13"/>
      <c r="L8" s="10"/>
      <c r="M8" s="10" t="s">
        <v>260</v>
      </c>
      <c r="N8" t="s">
        <v>260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0" workbookViewId="0">
      <selection activeCell="E48" sqref="E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295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3025</v>
      </c>
      <c r="E2" t="str">
        <f>VLOOKUP(A2,HOP!A:L,12,0)</f>
        <v>3025.00</v>
      </c>
      <c r="F2" t="str">
        <f>VLOOKUP(A2,HOP!A:C,3,0)</f>
        <v>2216856</v>
      </c>
      <c r="G2">
        <f>D2-E2</f>
        <v>0</v>
      </c>
      <c r="H2" t="str">
        <f>$H$1&amp;F2</f>
        <v>，2216856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203</v>
      </c>
      <c r="E3" t="str">
        <f>VLOOKUP(A3,HOP!A:L,12,0)</f>
        <v>203.00</v>
      </c>
      <c r="F3" t="str">
        <f>VLOOKUP(A3,HOP!A:C,3,0)</f>
        <v>2218612</v>
      </c>
      <c r="G3">
        <f t="shared" ref="G3:G31" si="0">D3-E3</f>
        <v>0</v>
      </c>
      <c r="H3" t="str">
        <f t="shared" ref="H3:H31" si="1">$H$1&amp;F3</f>
        <v>，2218612</v>
      </c>
      <c r="I3" t="str">
        <f>VLOOKUP(A3,HOP!A:T,20,0)</f>
        <v>直连</v>
      </c>
    </row>
    <row r="4" ht="14.25" customHeight="1" spans="1:9">
      <c r="A4" s="6" t="s">
        <v>97</v>
      </c>
      <c r="B4" s="7" t="s">
        <v>101</v>
      </c>
      <c r="C4" s="7" t="s">
        <v>82</v>
      </c>
      <c r="D4" s="3">
        <v>76</v>
      </c>
      <c r="E4" t="str">
        <f>VLOOKUP(A4,HOP!A:L,12,0)</f>
        <v>76.00</v>
      </c>
      <c r="F4" t="str">
        <f>VLOOKUP(A4,HOP!A:C,3,0)</f>
        <v>2219191</v>
      </c>
      <c r="G4">
        <f t="shared" si="0"/>
        <v>0</v>
      </c>
      <c r="H4" t="str">
        <f t="shared" si="1"/>
        <v>，2219191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101</v>
      </c>
      <c r="C5" s="7" t="s">
        <v>82</v>
      </c>
      <c r="D5" s="3">
        <v>214</v>
      </c>
      <c r="E5" t="str">
        <f>VLOOKUP(A5,HOP!A:L,12,0)</f>
        <v>214.00</v>
      </c>
      <c r="F5" t="str">
        <f>VLOOKUP(A5,HOP!A:C,3,0)</f>
        <v>2219243</v>
      </c>
      <c r="G5">
        <f t="shared" si="0"/>
        <v>0</v>
      </c>
      <c r="H5" t="str">
        <f t="shared" si="1"/>
        <v>，2219243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101</v>
      </c>
      <c r="C6" s="7" t="s">
        <v>82</v>
      </c>
      <c r="D6" s="3">
        <v>204</v>
      </c>
      <c r="E6" t="str">
        <f>VLOOKUP(A6,HOP!A:L,12,0)</f>
        <v>204.00</v>
      </c>
      <c r="F6" t="str">
        <f>VLOOKUP(A6,HOP!A:C,3,0)</f>
        <v>2219179</v>
      </c>
      <c r="G6">
        <f t="shared" si="0"/>
        <v>0</v>
      </c>
      <c r="H6" t="str">
        <f t="shared" si="1"/>
        <v>，2219179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101</v>
      </c>
      <c r="C7" s="7" t="s">
        <v>82</v>
      </c>
      <c r="D7" s="3">
        <v>100</v>
      </c>
      <c r="E7" t="str">
        <f>VLOOKUP(A7,HOP!A:L,12,0)</f>
        <v>100.00</v>
      </c>
      <c r="F7" t="str">
        <f>VLOOKUP(A7,HOP!A:C,3,0)</f>
        <v>2219217</v>
      </c>
      <c r="G7">
        <f t="shared" si="0"/>
        <v>0</v>
      </c>
      <c r="H7" t="str">
        <f t="shared" si="1"/>
        <v>，2219217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101</v>
      </c>
      <c r="C8" s="7" t="s">
        <v>82</v>
      </c>
      <c r="D8" s="3">
        <v>120</v>
      </c>
      <c r="E8" t="str">
        <f>VLOOKUP(A8,HOP!A:L,12,0)</f>
        <v>120.00</v>
      </c>
      <c r="F8" t="str">
        <f>VLOOKUP(A8,HOP!A:C,3,0)</f>
        <v>2218932</v>
      </c>
      <c r="G8">
        <f t="shared" si="0"/>
        <v>0</v>
      </c>
      <c r="H8" t="str">
        <f t="shared" si="1"/>
        <v>，2218932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101</v>
      </c>
      <c r="C9" s="7" t="s">
        <v>82</v>
      </c>
      <c r="D9" s="3">
        <v>130</v>
      </c>
      <c r="E9" t="str">
        <f>VLOOKUP(A9,HOP!A:L,12,0)</f>
        <v>130.00</v>
      </c>
      <c r="F9" t="str">
        <f>VLOOKUP(A9,HOP!A:C,3,0)</f>
        <v>2219375</v>
      </c>
      <c r="G9">
        <f t="shared" si="0"/>
        <v>0</v>
      </c>
      <c r="H9" t="str">
        <f t="shared" si="1"/>
        <v>，2219375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101</v>
      </c>
      <c r="C10" s="7" t="s">
        <v>82</v>
      </c>
      <c r="D10" s="3">
        <v>77</v>
      </c>
      <c r="E10" t="str">
        <f>VLOOKUP(A10,HOP!A:L,12,0)</f>
        <v>77.00</v>
      </c>
      <c r="F10" t="str">
        <f>VLOOKUP(A10,HOP!A:C,3,0)</f>
        <v>2219257</v>
      </c>
      <c r="G10">
        <f t="shared" si="0"/>
        <v>0</v>
      </c>
      <c r="H10" t="str">
        <f t="shared" si="1"/>
        <v>，2219257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101</v>
      </c>
      <c r="C11" s="7" t="s">
        <v>82</v>
      </c>
      <c r="D11" s="3">
        <v>152</v>
      </c>
      <c r="E11" t="str">
        <f>VLOOKUP(A11,HOP!A:L,12,0)</f>
        <v>152.00</v>
      </c>
      <c r="F11" t="str">
        <f>VLOOKUP(A11,HOP!A:C,3,0)</f>
        <v>2219248</v>
      </c>
      <c r="G11">
        <f t="shared" si="0"/>
        <v>0</v>
      </c>
      <c r="H11" t="str">
        <f t="shared" si="1"/>
        <v>，2219248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101</v>
      </c>
      <c r="C12" s="7" t="s">
        <v>82</v>
      </c>
      <c r="D12" s="3">
        <v>90</v>
      </c>
      <c r="E12" t="str">
        <f>VLOOKUP(A12,HOP!A:L,12,0)</f>
        <v>90.00</v>
      </c>
      <c r="F12" t="str">
        <f>VLOOKUP(A12,HOP!A:C,3,0)</f>
        <v>2219413</v>
      </c>
      <c r="G12">
        <f t="shared" si="0"/>
        <v>0</v>
      </c>
      <c r="H12" t="str">
        <f t="shared" si="1"/>
        <v>，2219413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101</v>
      </c>
      <c r="C13" s="7" t="s">
        <v>82</v>
      </c>
      <c r="D13" s="3">
        <v>236</v>
      </c>
      <c r="E13" t="str">
        <f>VLOOKUP(A13,HOP!A:L,12,0)</f>
        <v>236.00</v>
      </c>
      <c r="F13" t="str">
        <f>VLOOKUP(A13,HOP!A:C,3,0)</f>
        <v>2219064</v>
      </c>
      <c r="G13">
        <f t="shared" si="0"/>
        <v>0</v>
      </c>
      <c r="H13" t="str">
        <f t="shared" si="1"/>
        <v>，2219064</v>
      </c>
      <c r="I13" t="str">
        <f>VLOOKUP(A13,HOP!A:T,20,0)</f>
        <v>直连</v>
      </c>
    </row>
    <row r="14" ht="14.25" customHeight="1" spans="1:9">
      <c r="A14" s="6" t="s">
        <v>174</v>
      </c>
      <c r="B14" s="7" t="s">
        <v>101</v>
      </c>
      <c r="C14" s="7" t="s">
        <v>82</v>
      </c>
      <c r="D14" s="3">
        <v>249</v>
      </c>
      <c r="E14" t="str">
        <f>VLOOKUP(A14,HOP!A:L,12,0)</f>
        <v>249.00</v>
      </c>
      <c r="F14" t="str">
        <f>VLOOKUP(A14,HOP!A:C,3,0)</f>
        <v>2219431</v>
      </c>
      <c r="G14">
        <f t="shared" si="0"/>
        <v>0</v>
      </c>
      <c r="H14" t="str">
        <f t="shared" si="1"/>
        <v>，2219431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101</v>
      </c>
      <c r="C15" s="7" t="s">
        <v>82</v>
      </c>
      <c r="D15" s="3">
        <v>246</v>
      </c>
      <c r="E15" t="str">
        <f>VLOOKUP(A15,HOP!A:L,12,0)</f>
        <v>246.00</v>
      </c>
      <c r="F15" t="str">
        <f>VLOOKUP(A15,HOP!A:C,3,0)</f>
        <v>2219408</v>
      </c>
      <c r="G15">
        <f t="shared" si="0"/>
        <v>0</v>
      </c>
      <c r="H15" t="str">
        <f t="shared" si="1"/>
        <v>，2219408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101</v>
      </c>
      <c r="C16" s="7" t="s">
        <v>82</v>
      </c>
      <c r="D16" s="3">
        <v>117</v>
      </c>
      <c r="E16" t="str">
        <f>VLOOKUP(A16,HOP!A:L,12,0)</f>
        <v>117.00</v>
      </c>
      <c r="F16" t="str">
        <f>VLOOKUP(A16,HOP!A:C,3,0)</f>
        <v>2219470</v>
      </c>
      <c r="G16">
        <f t="shared" si="0"/>
        <v>0</v>
      </c>
      <c r="H16" t="str">
        <f t="shared" si="1"/>
        <v>，2219470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101</v>
      </c>
      <c r="C17" s="7" t="s">
        <v>82</v>
      </c>
      <c r="D17" s="3">
        <v>449</v>
      </c>
      <c r="E17" t="str">
        <f>VLOOKUP(A17,HOP!A:L,12,0)</f>
        <v>449.00</v>
      </c>
      <c r="F17" t="str">
        <f>VLOOKUP(A17,HOP!A:C,3,0)</f>
        <v>2217189</v>
      </c>
      <c r="G17">
        <f t="shared" si="0"/>
        <v>0</v>
      </c>
      <c r="H17" t="str">
        <f t="shared" si="1"/>
        <v>，2217189</v>
      </c>
      <c r="I17" t="str">
        <f>VLOOKUP(A17,HOP!A:T,20,0)</f>
        <v>直连</v>
      </c>
    </row>
    <row r="18" ht="14.25" customHeight="1" spans="1:9">
      <c r="A18" s="6" t="s">
        <v>204</v>
      </c>
      <c r="B18" s="7" t="s">
        <v>101</v>
      </c>
      <c r="C18" s="7" t="s">
        <v>82</v>
      </c>
      <c r="D18" s="3">
        <v>191</v>
      </c>
      <c r="E18" t="str">
        <f>VLOOKUP(A18,HOP!A:L,12,0)</f>
        <v>191.00</v>
      </c>
      <c r="F18" t="str">
        <f>VLOOKUP(A18,HOP!A:C,3,0)</f>
        <v>2219199</v>
      </c>
      <c r="G18">
        <f t="shared" si="0"/>
        <v>0</v>
      </c>
      <c r="H18" t="str">
        <f t="shared" si="1"/>
        <v>，2219199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101</v>
      </c>
      <c r="C19" s="7" t="s">
        <v>82</v>
      </c>
      <c r="D19" s="3">
        <v>330</v>
      </c>
      <c r="E19" t="str">
        <f>VLOOKUP(A19,HOP!A:L,12,0)</f>
        <v>330.00</v>
      </c>
      <c r="F19" t="str">
        <f>VLOOKUP(A19,HOP!A:C,3,0)</f>
        <v>2219209</v>
      </c>
      <c r="G19">
        <f t="shared" si="0"/>
        <v>0</v>
      </c>
      <c r="H19" t="str">
        <f t="shared" si="1"/>
        <v>，2219209</v>
      </c>
      <c r="I19" t="str">
        <f>VLOOKUP(A19,HOP!A:T,20,0)</f>
        <v>直连</v>
      </c>
    </row>
    <row r="20" ht="14.25" customHeight="1" spans="1:9">
      <c r="A20" s="6" t="s">
        <v>220</v>
      </c>
      <c r="B20" s="7" t="s">
        <v>101</v>
      </c>
      <c r="C20" s="7" t="s">
        <v>82</v>
      </c>
      <c r="D20" s="3">
        <v>209</v>
      </c>
      <c r="E20" t="str">
        <f>VLOOKUP(A20,HOP!A:L,12,0)</f>
        <v>209.00</v>
      </c>
      <c r="F20" t="str">
        <f>VLOOKUP(A20,HOP!A:C,3,0)</f>
        <v>2218905</v>
      </c>
      <c r="G20">
        <f t="shared" si="0"/>
        <v>0</v>
      </c>
      <c r="H20" t="str">
        <f t="shared" si="1"/>
        <v>，2218905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101</v>
      </c>
      <c r="C21" s="7" t="s">
        <v>82</v>
      </c>
      <c r="D21" s="3">
        <v>186</v>
      </c>
      <c r="E21" t="str">
        <f>VLOOKUP(A21,HOP!A:L,12,0)</f>
        <v>186.00</v>
      </c>
      <c r="F21" t="str">
        <f>VLOOKUP(A21,HOP!A:C,3,0)</f>
        <v>2218849</v>
      </c>
      <c r="G21">
        <f t="shared" si="0"/>
        <v>0</v>
      </c>
      <c r="H21" t="str">
        <f t="shared" si="1"/>
        <v>，2218849</v>
      </c>
      <c r="I21" t="str">
        <f>VLOOKUP(A21,HOP!A:T,20,0)</f>
        <v>直连</v>
      </c>
    </row>
    <row r="22" ht="14.25" customHeight="1" spans="1:9">
      <c r="A22" s="6" t="s">
        <v>234</v>
      </c>
      <c r="B22" s="7" t="s">
        <v>101</v>
      </c>
      <c r="C22" s="7" t="s">
        <v>82</v>
      </c>
      <c r="D22" s="3">
        <v>287</v>
      </c>
      <c r="E22" t="str">
        <f>VLOOKUP(A22,HOP!A:L,12,0)</f>
        <v>287.00</v>
      </c>
      <c r="F22" t="str">
        <f>VLOOKUP(A22,HOP!A:C,3,0)</f>
        <v>2219079</v>
      </c>
      <c r="G22">
        <f t="shared" si="0"/>
        <v>0</v>
      </c>
      <c r="H22" t="str">
        <f t="shared" si="1"/>
        <v>，2219079</v>
      </c>
      <c r="I22" t="str">
        <f>VLOOKUP(A22,HOP!A:T,20,0)</f>
        <v>直连</v>
      </c>
    </row>
    <row r="23" ht="14.25" customHeight="1" spans="1:9">
      <c r="A23" s="6" t="s">
        <v>241</v>
      </c>
      <c r="B23" s="7" t="s">
        <v>101</v>
      </c>
      <c r="C23" s="7" t="s">
        <v>82</v>
      </c>
      <c r="D23" s="3">
        <v>100</v>
      </c>
      <c r="E23" t="str">
        <f>VLOOKUP(A23,HOP!A:L,12,0)</f>
        <v>100.00</v>
      </c>
      <c r="F23" t="str">
        <f>VLOOKUP(A23,HOP!A:C,3,0)</f>
        <v>2219384</v>
      </c>
      <c r="G23">
        <f t="shared" si="0"/>
        <v>0</v>
      </c>
      <c r="H23" t="str">
        <f t="shared" si="1"/>
        <v>，2219384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101</v>
      </c>
      <c r="C24" s="7" t="s">
        <v>82</v>
      </c>
      <c r="D24" s="3">
        <v>350</v>
      </c>
      <c r="E24" t="str">
        <f>VLOOKUP(A24,HOP!A:L,12,0)</f>
        <v>350.00</v>
      </c>
      <c r="F24" t="str">
        <f>VLOOKUP(A24,HOP!A:C,3,0)</f>
        <v>2218788</v>
      </c>
      <c r="G24">
        <f t="shared" si="0"/>
        <v>0</v>
      </c>
      <c r="H24" t="str">
        <f t="shared" si="1"/>
        <v>，2218788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101</v>
      </c>
      <c r="C25" s="7" t="s">
        <v>82</v>
      </c>
      <c r="D25" s="3">
        <v>249</v>
      </c>
      <c r="E25" t="str">
        <f>VLOOKUP(A25,HOP!A:L,12,0)</f>
        <v>249.00</v>
      </c>
      <c r="F25" t="str">
        <f>VLOOKUP(A25,HOP!A:C,3,0)</f>
        <v>2219330</v>
      </c>
      <c r="G25">
        <f t="shared" si="0"/>
        <v>0</v>
      </c>
      <c r="H25" t="str">
        <f t="shared" si="1"/>
        <v>，2219330</v>
      </c>
      <c r="I25" t="str">
        <f>VLOOKUP(A25,HOP!A:T,20,0)</f>
        <v>直连</v>
      </c>
    </row>
    <row r="26" spans="1:10">
      <c r="A26" s="43" t="s">
        <v>269</v>
      </c>
      <c r="D26" s="8">
        <v>-197</v>
      </c>
      <c r="E26" t="e">
        <f>VLOOKUP(A26,HOP!A:L,12,0)</f>
        <v>#N/A</v>
      </c>
      <c r="F26">
        <v>2187245</v>
      </c>
      <c r="G26" t="e">
        <f t="shared" si="0"/>
        <v>#N/A</v>
      </c>
      <c r="H26" t="str">
        <f t="shared" si="1"/>
        <v>，2187245</v>
      </c>
      <c r="I26" t="e">
        <f>VLOOKUP(A26,HOP!A:T,20,0)</f>
        <v>#N/A</v>
      </c>
      <c r="J26" t="s">
        <v>296</v>
      </c>
    </row>
    <row r="27" spans="1:10">
      <c r="A27" s="43" t="s">
        <v>275</v>
      </c>
      <c r="D27" s="8">
        <v>-158</v>
      </c>
      <c r="E27" t="e">
        <f>VLOOKUP(A27,HOP!A:L,12,0)</f>
        <v>#N/A</v>
      </c>
      <c r="F27">
        <v>2189069</v>
      </c>
      <c r="G27" t="e">
        <f t="shared" si="0"/>
        <v>#N/A</v>
      </c>
      <c r="H27" t="str">
        <f t="shared" si="1"/>
        <v>，2189069</v>
      </c>
      <c r="I27" t="e">
        <f>VLOOKUP(A27,HOP!A:T,20,0)</f>
        <v>#N/A</v>
      </c>
      <c r="J27" t="s">
        <v>297</v>
      </c>
    </row>
    <row r="28" spans="1:10">
      <c r="A28" s="43" t="s">
        <v>279</v>
      </c>
      <c r="D28" s="8">
        <v>-659</v>
      </c>
      <c r="E28" t="e">
        <f>VLOOKUP(A28,HOP!A:L,12,0)</f>
        <v>#N/A</v>
      </c>
      <c r="F28">
        <v>2190731</v>
      </c>
      <c r="G28" t="e">
        <f t="shared" si="0"/>
        <v>#N/A</v>
      </c>
      <c r="H28" t="str">
        <f t="shared" si="1"/>
        <v>，2190731</v>
      </c>
      <c r="I28" t="e">
        <f>VLOOKUP(A28,HOP!A:T,20,0)</f>
        <v>#N/A</v>
      </c>
      <c r="J28" s="5" t="s">
        <v>298</v>
      </c>
    </row>
    <row r="29" spans="1:10">
      <c r="A29" s="43" t="s">
        <v>283</v>
      </c>
      <c r="D29" s="8">
        <v>-148</v>
      </c>
      <c r="E29" t="e">
        <f>VLOOKUP(A29,HOP!A:L,12,0)</f>
        <v>#N/A</v>
      </c>
      <c r="F29">
        <v>2182808</v>
      </c>
      <c r="G29" t="e">
        <f t="shared" si="0"/>
        <v>#N/A</v>
      </c>
      <c r="H29" t="str">
        <f t="shared" si="1"/>
        <v>，2182808</v>
      </c>
      <c r="I29" t="e">
        <f>VLOOKUP(A29,HOP!A:T,20,0)</f>
        <v>#N/A</v>
      </c>
      <c r="J29" t="s">
        <v>299</v>
      </c>
    </row>
    <row r="30" spans="1:10">
      <c r="A30" s="43" t="s">
        <v>287</v>
      </c>
      <c r="D30" s="8">
        <v>-142</v>
      </c>
      <c r="E30" t="e">
        <f>VLOOKUP(A30,HOP!A:L,12,0)</f>
        <v>#N/A</v>
      </c>
      <c r="F30">
        <v>2189839</v>
      </c>
      <c r="G30" t="e">
        <f t="shared" si="0"/>
        <v>#N/A</v>
      </c>
      <c r="H30" t="str">
        <f t="shared" si="1"/>
        <v>，2189839</v>
      </c>
      <c r="I30" t="e">
        <f>VLOOKUP(A30,HOP!A:T,20,0)</f>
        <v>#N/A</v>
      </c>
      <c r="J30" t="s">
        <v>300</v>
      </c>
    </row>
    <row r="31" spans="1:10">
      <c r="A31" s="43" t="s">
        <v>291</v>
      </c>
      <c r="D31" s="8">
        <v>-104</v>
      </c>
      <c r="E31" t="e">
        <f>VLOOKUP(A31,HOP!A:L,12,0)</f>
        <v>#N/A</v>
      </c>
      <c r="F31">
        <v>2192845</v>
      </c>
      <c r="G31" t="e">
        <f t="shared" si="0"/>
        <v>#N/A</v>
      </c>
      <c r="H31" t="str">
        <f t="shared" si="1"/>
        <v>，2192845</v>
      </c>
      <c r="I31" t="e">
        <f>VLOOKUP(A31,HOP!A:T,20,0)</f>
        <v>#N/A</v>
      </c>
      <c r="J31" s="5" t="s">
        <v>301</v>
      </c>
    </row>
    <row r="33" spans="4:4">
      <c r="D33" s="3">
        <f>SUM(D2:D32)</f>
        <v>6182</v>
      </c>
    </row>
    <row r="34" ht="14.25" spans="4:4">
      <c r="D34" s="9" t="s">
        <v>23</v>
      </c>
    </row>
    <row r="37" spans="1:1">
      <c r="A37" t="s">
        <v>302</v>
      </c>
    </row>
    <row r="38" spans="1:1">
      <c r="A38" t="s">
        <v>303</v>
      </c>
    </row>
    <row r="39" spans="1:1">
      <c r="A39" s="5" t="s">
        <v>304</v>
      </c>
    </row>
  </sheetData>
  <autoFilter ref="A1:I3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305</v>
      </c>
      <c r="B1" s="2" t="s">
        <v>306</v>
      </c>
      <c r="C1" s="2" t="s">
        <v>307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308</v>
      </c>
      <c r="I1" s="2" t="s">
        <v>309</v>
      </c>
      <c r="J1" s="2" t="s">
        <v>310</v>
      </c>
      <c r="K1" s="2" t="s">
        <v>311</v>
      </c>
      <c r="L1" s="2" t="s">
        <v>312</v>
      </c>
      <c r="M1" s="2" t="s">
        <v>313</v>
      </c>
      <c r="N1" s="2" t="s">
        <v>314</v>
      </c>
      <c r="O1" s="2" t="s">
        <v>315</v>
      </c>
      <c r="P1" s="2" t="s">
        <v>316</v>
      </c>
      <c r="Q1" s="2" t="s">
        <v>317</v>
      </c>
      <c r="R1" s="2" t="s">
        <v>318</v>
      </c>
      <c r="S1" s="2" t="s">
        <v>319</v>
      </c>
      <c r="T1" s="2" t="s">
        <v>320</v>
      </c>
    </row>
    <row r="2" s="1" customFormat="1" spans="1:20">
      <c r="A2" s="1" t="s">
        <v>190</v>
      </c>
      <c r="B2" s="1" t="s">
        <v>101</v>
      </c>
      <c r="C2" s="1" t="s">
        <v>321</v>
      </c>
      <c r="D2" s="1" t="s">
        <v>322</v>
      </c>
      <c r="E2" s="1" t="s">
        <v>193</v>
      </c>
      <c r="F2" s="1" t="s">
        <v>101</v>
      </c>
      <c r="G2" s="1" t="s">
        <v>82</v>
      </c>
      <c r="H2" s="1" t="s">
        <v>323</v>
      </c>
      <c r="I2" s="1" t="s">
        <v>324</v>
      </c>
      <c r="J2" s="1" t="s">
        <v>325</v>
      </c>
      <c r="K2" s="1" t="s">
        <v>324</v>
      </c>
      <c r="L2" s="1" t="s">
        <v>324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74</v>
      </c>
      <c r="S2" s="1" t="s">
        <v>36</v>
      </c>
      <c r="T2" s="1" t="s">
        <v>330</v>
      </c>
    </row>
    <row r="3" s="1" customFormat="1" spans="1:20">
      <c r="A3" s="1" t="s">
        <v>174</v>
      </c>
      <c r="B3" s="1" t="s">
        <v>101</v>
      </c>
      <c r="C3" s="1" t="s">
        <v>331</v>
      </c>
      <c r="D3" s="1" t="s">
        <v>332</v>
      </c>
      <c r="E3" s="1" t="s">
        <v>177</v>
      </c>
      <c r="F3" s="1" t="s">
        <v>101</v>
      </c>
      <c r="G3" s="1" t="s">
        <v>82</v>
      </c>
      <c r="H3" s="1" t="s">
        <v>323</v>
      </c>
      <c r="I3" s="1" t="s">
        <v>333</v>
      </c>
      <c r="J3" s="1" t="s">
        <v>325</v>
      </c>
      <c r="K3" s="1" t="s">
        <v>333</v>
      </c>
      <c r="L3" s="1" t="s">
        <v>333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334</v>
      </c>
      <c r="R3" s="1" t="s">
        <v>74</v>
      </c>
      <c r="S3" s="1" t="s">
        <v>36</v>
      </c>
      <c r="T3" s="1" t="s">
        <v>330</v>
      </c>
    </row>
    <row r="4" s="1" customFormat="1" spans="1:20">
      <c r="A4" s="1" t="s">
        <v>159</v>
      </c>
      <c r="B4" s="1" t="s">
        <v>101</v>
      </c>
      <c r="C4" s="1" t="s">
        <v>335</v>
      </c>
      <c r="D4" s="1" t="s">
        <v>336</v>
      </c>
      <c r="E4" s="1" t="s">
        <v>162</v>
      </c>
      <c r="F4" s="1" t="s">
        <v>101</v>
      </c>
      <c r="G4" s="1" t="s">
        <v>82</v>
      </c>
      <c r="H4" s="1" t="s">
        <v>323</v>
      </c>
      <c r="I4" s="1" t="s">
        <v>337</v>
      </c>
      <c r="J4" s="1" t="s">
        <v>325</v>
      </c>
      <c r="K4" s="1" t="s">
        <v>337</v>
      </c>
      <c r="L4" s="1" t="s">
        <v>337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338</v>
      </c>
      <c r="R4" s="1" t="s">
        <v>74</v>
      </c>
      <c r="S4" s="1" t="s">
        <v>36</v>
      </c>
      <c r="T4" s="1" t="s">
        <v>330</v>
      </c>
    </row>
    <row r="5" s="1" customFormat="1" spans="1:20">
      <c r="A5" s="1" t="s">
        <v>182</v>
      </c>
      <c r="B5" s="1" t="s">
        <v>101</v>
      </c>
      <c r="C5" s="1" t="s">
        <v>339</v>
      </c>
      <c r="D5" s="1" t="s">
        <v>184</v>
      </c>
      <c r="E5" s="1" t="s">
        <v>185</v>
      </c>
      <c r="F5" s="1" t="s">
        <v>101</v>
      </c>
      <c r="G5" s="1" t="s">
        <v>82</v>
      </c>
      <c r="H5" s="1" t="s">
        <v>323</v>
      </c>
      <c r="I5" s="1" t="s">
        <v>340</v>
      </c>
      <c r="J5" s="1" t="s">
        <v>325</v>
      </c>
      <c r="K5" s="1" t="s">
        <v>340</v>
      </c>
      <c r="L5" s="1" t="s">
        <v>340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341</v>
      </c>
      <c r="R5" s="1" t="s">
        <v>74</v>
      </c>
      <c r="S5" s="1" t="s">
        <v>36</v>
      </c>
      <c r="T5" s="1" t="s">
        <v>330</v>
      </c>
    </row>
    <row r="6" s="1" customFormat="1" spans="1:20">
      <c r="A6" s="1" t="s">
        <v>342</v>
      </c>
      <c r="B6" s="1" t="s">
        <v>101</v>
      </c>
      <c r="C6" s="1" t="s">
        <v>343</v>
      </c>
      <c r="D6" s="1" t="s">
        <v>344</v>
      </c>
      <c r="E6" s="1" t="s">
        <v>345</v>
      </c>
      <c r="F6" s="1" t="s">
        <v>101</v>
      </c>
      <c r="G6" s="1" t="s">
        <v>82</v>
      </c>
      <c r="H6" s="1" t="s">
        <v>323</v>
      </c>
      <c r="I6" s="1" t="s">
        <v>327</v>
      </c>
      <c r="J6" s="1" t="s">
        <v>325</v>
      </c>
      <c r="K6" s="1" t="s">
        <v>327</v>
      </c>
      <c r="L6" s="1" t="s">
        <v>327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346</v>
      </c>
      <c r="R6" s="1" t="s">
        <v>74</v>
      </c>
      <c r="S6" s="1" t="s">
        <v>36</v>
      </c>
      <c r="T6" s="1" t="s">
        <v>330</v>
      </c>
    </row>
    <row r="7" s="1" customFormat="1" spans="1:20">
      <c r="A7" s="1" t="s">
        <v>241</v>
      </c>
      <c r="B7" s="1" t="s">
        <v>101</v>
      </c>
      <c r="C7" s="1" t="s">
        <v>347</v>
      </c>
      <c r="D7" s="1" t="s">
        <v>348</v>
      </c>
      <c r="E7" s="1" t="s">
        <v>244</v>
      </c>
      <c r="F7" s="1" t="s">
        <v>101</v>
      </c>
      <c r="G7" s="1" t="s">
        <v>82</v>
      </c>
      <c r="H7" s="1" t="s">
        <v>323</v>
      </c>
      <c r="I7" s="1" t="s">
        <v>349</v>
      </c>
      <c r="J7" s="1" t="s">
        <v>325</v>
      </c>
      <c r="K7" s="1" t="s">
        <v>349</v>
      </c>
      <c r="L7" s="1" t="s">
        <v>349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350</v>
      </c>
      <c r="R7" s="1" t="s">
        <v>74</v>
      </c>
      <c r="S7" s="1" t="s">
        <v>36</v>
      </c>
      <c r="T7" s="1" t="s">
        <v>330</v>
      </c>
    </row>
    <row r="8" s="1" customFormat="1" spans="1:20">
      <c r="A8" s="1" t="s">
        <v>137</v>
      </c>
      <c r="B8" s="1" t="s">
        <v>101</v>
      </c>
      <c r="C8" s="1" t="s">
        <v>351</v>
      </c>
      <c r="D8" s="1" t="s">
        <v>352</v>
      </c>
      <c r="E8" s="1" t="s">
        <v>140</v>
      </c>
      <c r="F8" s="1" t="s">
        <v>101</v>
      </c>
      <c r="G8" s="1" t="s">
        <v>82</v>
      </c>
      <c r="H8" s="1" t="s">
        <v>323</v>
      </c>
      <c r="I8" s="1" t="s">
        <v>353</v>
      </c>
      <c r="J8" s="1" t="s">
        <v>325</v>
      </c>
      <c r="K8" s="1" t="s">
        <v>353</v>
      </c>
      <c r="L8" s="1" t="s">
        <v>353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354</v>
      </c>
      <c r="R8" s="1" t="s">
        <v>74</v>
      </c>
      <c r="S8" s="1" t="s">
        <v>36</v>
      </c>
      <c r="T8" s="1" t="s">
        <v>330</v>
      </c>
    </row>
    <row r="9" s="1" customFormat="1" spans="1:20">
      <c r="A9" s="1" t="s">
        <v>254</v>
      </c>
      <c r="B9" s="1" t="s">
        <v>101</v>
      </c>
      <c r="C9" s="1" t="s">
        <v>355</v>
      </c>
      <c r="D9" s="1" t="s">
        <v>256</v>
      </c>
      <c r="E9" s="1" t="s">
        <v>257</v>
      </c>
      <c r="F9" s="1" t="s">
        <v>101</v>
      </c>
      <c r="G9" s="1" t="s">
        <v>82</v>
      </c>
      <c r="H9" s="1" t="s">
        <v>323</v>
      </c>
      <c r="I9" s="1" t="s">
        <v>333</v>
      </c>
      <c r="J9" s="1" t="s">
        <v>325</v>
      </c>
      <c r="K9" s="1" t="s">
        <v>333</v>
      </c>
      <c r="L9" s="1" t="s">
        <v>333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356</v>
      </c>
      <c r="R9" s="1" t="s">
        <v>74</v>
      </c>
      <c r="S9" s="1" t="s">
        <v>36</v>
      </c>
      <c r="T9" s="1" t="s">
        <v>330</v>
      </c>
    </row>
    <row r="10" s="1" customFormat="1" spans="1:20">
      <c r="A10" s="1" t="s">
        <v>144</v>
      </c>
      <c r="B10" s="1" t="s">
        <v>101</v>
      </c>
      <c r="C10" s="1" t="s">
        <v>357</v>
      </c>
      <c r="D10" s="1" t="s">
        <v>146</v>
      </c>
      <c r="E10" s="1" t="s">
        <v>147</v>
      </c>
      <c r="F10" s="1" t="s">
        <v>101</v>
      </c>
      <c r="G10" s="1" t="s">
        <v>82</v>
      </c>
      <c r="H10" s="1" t="s">
        <v>323</v>
      </c>
      <c r="I10" s="1" t="s">
        <v>358</v>
      </c>
      <c r="J10" s="1" t="s">
        <v>325</v>
      </c>
      <c r="K10" s="1" t="s">
        <v>358</v>
      </c>
      <c r="L10" s="1" t="s">
        <v>358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359</v>
      </c>
      <c r="R10" s="1" t="s">
        <v>74</v>
      </c>
      <c r="S10" s="1" t="s">
        <v>36</v>
      </c>
      <c r="T10" s="1" t="s">
        <v>330</v>
      </c>
    </row>
    <row r="11" s="1" customFormat="1" spans="1:20">
      <c r="A11" s="1" t="s">
        <v>151</v>
      </c>
      <c r="B11" s="1" t="s">
        <v>101</v>
      </c>
      <c r="C11" s="1" t="s">
        <v>360</v>
      </c>
      <c r="D11" s="1" t="s">
        <v>361</v>
      </c>
      <c r="E11" s="1" t="s">
        <v>154</v>
      </c>
      <c r="F11" s="1" t="s">
        <v>101</v>
      </c>
      <c r="G11" s="1" t="s">
        <v>82</v>
      </c>
      <c r="H11" s="1" t="s">
        <v>323</v>
      </c>
      <c r="I11" s="1" t="s">
        <v>362</v>
      </c>
      <c r="J11" s="1" t="s">
        <v>325</v>
      </c>
      <c r="K11" s="1" t="s">
        <v>362</v>
      </c>
      <c r="L11" s="1" t="s">
        <v>362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363</v>
      </c>
      <c r="R11" s="1" t="s">
        <v>74</v>
      </c>
      <c r="S11" s="1" t="s">
        <v>36</v>
      </c>
      <c r="T11" s="1" t="s">
        <v>330</v>
      </c>
    </row>
    <row r="12" s="1" customFormat="1" spans="1:20">
      <c r="A12" s="1" t="s">
        <v>106</v>
      </c>
      <c r="B12" s="1" t="s">
        <v>101</v>
      </c>
      <c r="C12" s="1" t="s">
        <v>364</v>
      </c>
      <c r="D12" s="1" t="s">
        <v>108</v>
      </c>
      <c r="E12" s="1" t="s">
        <v>109</v>
      </c>
      <c r="F12" s="1" t="s">
        <v>101</v>
      </c>
      <c r="G12" s="1" t="s">
        <v>82</v>
      </c>
      <c r="H12" s="1" t="s">
        <v>323</v>
      </c>
      <c r="I12" s="1" t="s">
        <v>365</v>
      </c>
      <c r="J12" s="1" t="s">
        <v>325</v>
      </c>
      <c r="K12" s="1" t="s">
        <v>365</v>
      </c>
      <c r="L12" s="1" t="s">
        <v>365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366</v>
      </c>
      <c r="R12" s="1" t="s">
        <v>74</v>
      </c>
      <c r="S12" s="1" t="s">
        <v>36</v>
      </c>
      <c r="T12" s="1" t="s">
        <v>330</v>
      </c>
    </row>
    <row r="13" s="1" customFormat="1" spans="1:20">
      <c r="A13" s="1" t="s">
        <v>121</v>
      </c>
      <c r="B13" s="1" t="s">
        <v>101</v>
      </c>
      <c r="C13" s="1" t="s">
        <v>367</v>
      </c>
      <c r="D13" s="1" t="s">
        <v>123</v>
      </c>
      <c r="E13" s="1" t="s">
        <v>124</v>
      </c>
      <c r="F13" s="1" t="s">
        <v>101</v>
      </c>
      <c r="G13" s="1" t="s">
        <v>82</v>
      </c>
      <c r="H13" s="1" t="s">
        <v>323</v>
      </c>
      <c r="I13" s="1" t="s">
        <v>349</v>
      </c>
      <c r="J13" s="1" t="s">
        <v>325</v>
      </c>
      <c r="K13" s="1" t="s">
        <v>349</v>
      </c>
      <c r="L13" s="1" t="s">
        <v>349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368</v>
      </c>
      <c r="R13" s="1" t="s">
        <v>74</v>
      </c>
      <c r="S13" s="1" t="s">
        <v>36</v>
      </c>
      <c r="T13" s="1" t="s">
        <v>330</v>
      </c>
    </row>
    <row r="14" s="1" customFormat="1" spans="1:20">
      <c r="A14" s="1" t="s">
        <v>212</v>
      </c>
      <c r="B14" s="1" t="s">
        <v>101</v>
      </c>
      <c r="C14" s="1" t="s">
        <v>369</v>
      </c>
      <c r="D14" s="1" t="s">
        <v>214</v>
      </c>
      <c r="E14" s="1" t="s">
        <v>370</v>
      </c>
      <c r="F14" s="1" t="s">
        <v>101</v>
      </c>
      <c r="G14" s="1" t="s">
        <v>82</v>
      </c>
      <c r="H14" s="1" t="s">
        <v>323</v>
      </c>
      <c r="I14" s="1" t="s">
        <v>371</v>
      </c>
      <c r="J14" s="1" t="s">
        <v>325</v>
      </c>
      <c r="K14" s="1" t="s">
        <v>371</v>
      </c>
      <c r="L14" s="1" t="s">
        <v>371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372</v>
      </c>
      <c r="R14" s="1" t="s">
        <v>74</v>
      </c>
      <c r="S14" s="1" t="s">
        <v>36</v>
      </c>
      <c r="T14" s="1" t="s">
        <v>330</v>
      </c>
    </row>
    <row r="15" s="1" customFormat="1" spans="1:20">
      <c r="A15" s="1" t="s">
        <v>204</v>
      </c>
      <c r="B15" s="1" t="s">
        <v>101</v>
      </c>
      <c r="C15" s="1" t="s">
        <v>373</v>
      </c>
      <c r="D15" s="1" t="s">
        <v>206</v>
      </c>
      <c r="E15" s="1" t="s">
        <v>207</v>
      </c>
      <c r="F15" s="1" t="s">
        <v>101</v>
      </c>
      <c r="G15" s="1" t="s">
        <v>82</v>
      </c>
      <c r="H15" s="1" t="s">
        <v>323</v>
      </c>
      <c r="I15" s="1" t="s">
        <v>374</v>
      </c>
      <c r="J15" s="1" t="s">
        <v>325</v>
      </c>
      <c r="K15" s="1" t="s">
        <v>374</v>
      </c>
      <c r="L15" s="1" t="s">
        <v>374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375</v>
      </c>
      <c r="R15" s="1" t="s">
        <v>74</v>
      </c>
      <c r="S15" s="1" t="s">
        <v>36</v>
      </c>
      <c r="T15" s="1" t="s">
        <v>330</v>
      </c>
    </row>
    <row r="16" s="1" customFormat="1" spans="1:20">
      <c r="A16" s="1" t="s">
        <v>97</v>
      </c>
      <c r="B16" s="1" t="s">
        <v>101</v>
      </c>
      <c r="C16" s="1" t="s">
        <v>376</v>
      </c>
      <c r="D16" s="1" t="s">
        <v>99</v>
      </c>
      <c r="E16" s="1" t="s">
        <v>100</v>
      </c>
      <c r="F16" s="1" t="s">
        <v>101</v>
      </c>
      <c r="G16" s="1" t="s">
        <v>82</v>
      </c>
      <c r="H16" s="1" t="s">
        <v>323</v>
      </c>
      <c r="I16" s="1" t="s">
        <v>377</v>
      </c>
      <c r="J16" s="1" t="s">
        <v>325</v>
      </c>
      <c r="K16" s="1" t="s">
        <v>377</v>
      </c>
      <c r="L16" s="1" t="s">
        <v>377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378</v>
      </c>
      <c r="R16" s="1" t="s">
        <v>74</v>
      </c>
      <c r="S16" s="1" t="s">
        <v>36</v>
      </c>
      <c r="T16" s="1" t="s">
        <v>330</v>
      </c>
    </row>
    <row r="17" s="1" customFormat="1" spans="1:20">
      <c r="A17" s="1" t="s">
        <v>114</v>
      </c>
      <c r="B17" s="1" t="s">
        <v>101</v>
      </c>
      <c r="C17" s="1" t="s">
        <v>379</v>
      </c>
      <c r="D17" s="1" t="s">
        <v>116</v>
      </c>
      <c r="E17" s="1" t="s">
        <v>380</v>
      </c>
      <c r="F17" s="1" t="s">
        <v>101</v>
      </c>
      <c r="G17" s="1" t="s">
        <v>82</v>
      </c>
      <c r="H17" s="1" t="s">
        <v>323</v>
      </c>
      <c r="I17" s="1" t="s">
        <v>381</v>
      </c>
      <c r="J17" s="1" t="s">
        <v>325</v>
      </c>
      <c r="K17" s="1" t="s">
        <v>381</v>
      </c>
      <c r="L17" s="1" t="s">
        <v>381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382</v>
      </c>
      <c r="R17" s="1" t="s">
        <v>74</v>
      </c>
      <c r="S17" s="1" t="s">
        <v>36</v>
      </c>
      <c r="T17" s="1" t="s">
        <v>330</v>
      </c>
    </row>
    <row r="18" s="1" customFormat="1" spans="1:20">
      <c r="A18" s="1" t="s">
        <v>234</v>
      </c>
      <c r="B18" s="1" t="s">
        <v>92</v>
      </c>
      <c r="C18" s="1" t="s">
        <v>383</v>
      </c>
      <c r="D18" s="1" t="s">
        <v>236</v>
      </c>
      <c r="E18" s="1" t="s">
        <v>237</v>
      </c>
      <c r="F18" s="1" t="s">
        <v>101</v>
      </c>
      <c r="G18" s="1" t="s">
        <v>82</v>
      </c>
      <c r="H18" s="1" t="s">
        <v>323</v>
      </c>
      <c r="I18" s="1" t="s">
        <v>384</v>
      </c>
      <c r="J18" s="1" t="s">
        <v>325</v>
      </c>
      <c r="K18" s="1" t="s">
        <v>384</v>
      </c>
      <c r="L18" s="1" t="s">
        <v>384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385</v>
      </c>
      <c r="R18" s="1" t="s">
        <v>74</v>
      </c>
      <c r="S18" s="1" t="s">
        <v>36</v>
      </c>
      <c r="T18" s="1" t="s">
        <v>330</v>
      </c>
    </row>
    <row r="19" s="1" customFormat="1" spans="1:20">
      <c r="A19" s="1" t="s">
        <v>167</v>
      </c>
      <c r="B19" s="1" t="s">
        <v>92</v>
      </c>
      <c r="C19" s="1" t="s">
        <v>386</v>
      </c>
      <c r="D19" s="1" t="s">
        <v>169</v>
      </c>
      <c r="E19" s="1" t="s">
        <v>170</v>
      </c>
      <c r="F19" s="1" t="s">
        <v>101</v>
      </c>
      <c r="G19" s="1" t="s">
        <v>82</v>
      </c>
      <c r="H19" s="1" t="s">
        <v>323</v>
      </c>
      <c r="I19" s="1" t="s">
        <v>387</v>
      </c>
      <c r="J19" s="1" t="s">
        <v>325</v>
      </c>
      <c r="K19" s="1" t="s">
        <v>387</v>
      </c>
      <c r="L19" s="1" t="s">
        <v>387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388</v>
      </c>
      <c r="R19" s="1" t="s">
        <v>74</v>
      </c>
      <c r="S19" s="1" t="s">
        <v>36</v>
      </c>
      <c r="T19" s="1" t="s">
        <v>330</v>
      </c>
    </row>
    <row r="20" s="1" customFormat="1" spans="1:20">
      <c r="A20" s="1" t="s">
        <v>129</v>
      </c>
      <c r="B20" s="1" t="s">
        <v>92</v>
      </c>
      <c r="C20" s="1" t="s">
        <v>389</v>
      </c>
      <c r="D20" s="1" t="s">
        <v>390</v>
      </c>
      <c r="E20" s="1" t="s">
        <v>132</v>
      </c>
      <c r="F20" s="1" t="s">
        <v>101</v>
      </c>
      <c r="G20" s="1" t="s">
        <v>82</v>
      </c>
      <c r="H20" s="1" t="s">
        <v>323</v>
      </c>
      <c r="I20" s="1" t="s">
        <v>391</v>
      </c>
      <c r="J20" s="1" t="s">
        <v>325</v>
      </c>
      <c r="K20" s="1" t="s">
        <v>391</v>
      </c>
      <c r="L20" s="1" t="s">
        <v>391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392</v>
      </c>
      <c r="R20" s="1" t="s">
        <v>74</v>
      </c>
      <c r="S20" s="1" t="s">
        <v>36</v>
      </c>
      <c r="T20" s="1" t="s">
        <v>330</v>
      </c>
    </row>
    <row r="21" s="1" customFormat="1" spans="1:20">
      <c r="A21" s="1" t="s">
        <v>220</v>
      </c>
      <c r="B21" s="1" t="s">
        <v>92</v>
      </c>
      <c r="C21" s="1" t="s">
        <v>393</v>
      </c>
      <c r="D21" s="1" t="s">
        <v>222</v>
      </c>
      <c r="E21" s="1" t="s">
        <v>223</v>
      </c>
      <c r="F21" s="1" t="s">
        <v>101</v>
      </c>
      <c r="G21" s="1" t="s">
        <v>82</v>
      </c>
      <c r="H21" s="1" t="s">
        <v>323</v>
      </c>
      <c r="I21" s="1" t="s">
        <v>394</v>
      </c>
      <c r="J21" s="1" t="s">
        <v>325</v>
      </c>
      <c r="K21" s="1" t="s">
        <v>394</v>
      </c>
      <c r="L21" s="1" t="s">
        <v>394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395</v>
      </c>
      <c r="R21" s="1" t="s">
        <v>74</v>
      </c>
      <c r="S21" s="1" t="s">
        <v>36</v>
      </c>
      <c r="T21" s="1" t="s">
        <v>330</v>
      </c>
    </row>
    <row r="22" s="1" customFormat="1" spans="1:20">
      <c r="A22" s="1" t="s">
        <v>227</v>
      </c>
      <c r="B22" s="1" t="s">
        <v>92</v>
      </c>
      <c r="C22" s="1" t="s">
        <v>396</v>
      </c>
      <c r="D22" s="1" t="s">
        <v>229</v>
      </c>
      <c r="E22" s="1" t="s">
        <v>230</v>
      </c>
      <c r="F22" s="1" t="s">
        <v>101</v>
      </c>
      <c r="G22" s="1" t="s">
        <v>82</v>
      </c>
      <c r="H22" s="1" t="s">
        <v>323</v>
      </c>
      <c r="I22" s="1" t="s">
        <v>397</v>
      </c>
      <c r="J22" s="1" t="s">
        <v>325</v>
      </c>
      <c r="K22" s="1" t="s">
        <v>397</v>
      </c>
      <c r="L22" s="1" t="s">
        <v>397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398</v>
      </c>
      <c r="R22" s="1" t="s">
        <v>74</v>
      </c>
      <c r="S22" s="1" t="s">
        <v>36</v>
      </c>
      <c r="T22" s="1" t="s">
        <v>330</v>
      </c>
    </row>
    <row r="23" s="1" customFormat="1" spans="1:20">
      <c r="A23" s="1" t="s">
        <v>246</v>
      </c>
      <c r="B23" s="1" t="s">
        <v>92</v>
      </c>
      <c r="C23" s="1" t="s">
        <v>399</v>
      </c>
      <c r="D23" s="1" t="s">
        <v>248</v>
      </c>
      <c r="E23" s="1" t="s">
        <v>249</v>
      </c>
      <c r="F23" s="1" t="s">
        <v>101</v>
      </c>
      <c r="G23" s="1" t="s">
        <v>82</v>
      </c>
      <c r="H23" s="1" t="s">
        <v>323</v>
      </c>
      <c r="I23" s="1" t="s">
        <v>400</v>
      </c>
      <c r="J23" s="1" t="s">
        <v>325</v>
      </c>
      <c r="K23" s="1" t="s">
        <v>400</v>
      </c>
      <c r="L23" s="1" t="s">
        <v>400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401</v>
      </c>
      <c r="R23" s="1" t="s">
        <v>74</v>
      </c>
      <c r="S23" s="1" t="s">
        <v>36</v>
      </c>
      <c r="T23" s="1" t="s">
        <v>330</v>
      </c>
    </row>
    <row r="24" s="1" customFormat="1" spans="1:20">
      <c r="A24" s="1" t="s">
        <v>88</v>
      </c>
      <c r="B24" s="1" t="s">
        <v>92</v>
      </c>
      <c r="C24" s="1" t="s">
        <v>402</v>
      </c>
      <c r="D24" s="1" t="s">
        <v>403</v>
      </c>
      <c r="E24" s="1" t="s">
        <v>91</v>
      </c>
      <c r="F24" s="1" t="s">
        <v>92</v>
      </c>
      <c r="G24" s="1" t="s">
        <v>82</v>
      </c>
      <c r="H24" s="1" t="s">
        <v>323</v>
      </c>
      <c r="I24" s="1" t="s">
        <v>404</v>
      </c>
      <c r="J24" s="1" t="s">
        <v>325</v>
      </c>
      <c r="K24" s="1" t="s">
        <v>404</v>
      </c>
      <c r="L24" s="1" t="s">
        <v>404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405</v>
      </c>
      <c r="R24" s="1" t="s">
        <v>74</v>
      </c>
      <c r="S24" s="1" t="s">
        <v>36</v>
      </c>
      <c r="T24" s="1" t="s">
        <v>330</v>
      </c>
    </row>
    <row r="25" s="1" customFormat="1" spans="1:20">
      <c r="A25" s="1" t="s">
        <v>406</v>
      </c>
      <c r="B25" s="1" t="s">
        <v>81</v>
      </c>
      <c r="C25" s="1" t="s">
        <v>407</v>
      </c>
      <c r="D25" s="1" t="s">
        <v>408</v>
      </c>
      <c r="E25" s="1" t="s">
        <v>409</v>
      </c>
      <c r="F25" s="1" t="s">
        <v>81</v>
      </c>
      <c r="G25" s="1" t="s">
        <v>82</v>
      </c>
      <c r="H25" s="1" t="s">
        <v>323</v>
      </c>
      <c r="I25" s="1" t="s">
        <v>327</v>
      </c>
      <c r="J25" s="1" t="s">
        <v>325</v>
      </c>
      <c r="K25" s="1" t="s">
        <v>327</v>
      </c>
      <c r="L25" s="1" t="s">
        <v>327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410</v>
      </c>
      <c r="R25" s="1" t="s">
        <v>74</v>
      </c>
      <c r="S25" s="1" t="s">
        <v>36</v>
      </c>
      <c r="T25" s="1" t="s">
        <v>330</v>
      </c>
    </row>
    <row r="26" s="1" customFormat="1" spans="1:20">
      <c r="A26" s="1" t="s">
        <v>411</v>
      </c>
      <c r="B26" s="1" t="s">
        <v>80</v>
      </c>
      <c r="C26" s="1" t="s">
        <v>412</v>
      </c>
      <c r="D26" s="1" t="s">
        <v>413</v>
      </c>
      <c r="E26" s="1" t="s">
        <v>414</v>
      </c>
      <c r="F26" s="1" t="s">
        <v>101</v>
      </c>
      <c r="G26" s="1" t="s">
        <v>82</v>
      </c>
      <c r="H26" s="1" t="s">
        <v>323</v>
      </c>
      <c r="I26" s="1" t="s">
        <v>327</v>
      </c>
      <c r="J26" s="1" t="s">
        <v>325</v>
      </c>
      <c r="K26" s="1" t="s">
        <v>327</v>
      </c>
      <c r="L26" s="1" t="s">
        <v>327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415</v>
      </c>
      <c r="R26" s="1" t="s">
        <v>74</v>
      </c>
      <c r="S26" s="1" t="s">
        <v>36</v>
      </c>
      <c r="T26" s="1" t="s">
        <v>330</v>
      </c>
    </row>
    <row r="27" s="1" customFormat="1" spans="1:20">
      <c r="A27" s="1" t="s">
        <v>197</v>
      </c>
      <c r="B27" s="1" t="s">
        <v>80</v>
      </c>
      <c r="C27" s="1" t="s">
        <v>416</v>
      </c>
      <c r="D27" s="1" t="s">
        <v>199</v>
      </c>
      <c r="E27" s="1" t="s">
        <v>200</v>
      </c>
      <c r="F27" s="1" t="s">
        <v>101</v>
      </c>
      <c r="G27" s="1" t="s">
        <v>82</v>
      </c>
      <c r="H27" s="1" t="s">
        <v>323</v>
      </c>
      <c r="I27" s="1" t="s">
        <v>417</v>
      </c>
      <c r="J27" s="1" t="s">
        <v>325</v>
      </c>
      <c r="K27" s="1" t="s">
        <v>417</v>
      </c>
      <c r="L27" s="1" t="s">
        <v>417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418</v>
      </c>
      <c r="R27" s="1" t="s">
        <v>74</v>
      </c>
      <c r="S27" s="1" t="s">
        <v>36</v>
      </c>
      <c r="T27" s="1" t="s">
        <v>330</v>
      </c>
    </row>
    <row r="28" s="1" customFormat="1" spans="1:20">
      <c r="A28" s="1" t="s">
        <v>72</v>
      </c>
      <c r="B28" s="1" t="s">
        <v>80</v>
      </c>
      <c r="C28" s="1" t="s">
        <v>419</v>
      </c>
      <c r="D28" s="1" t="s">
        <v>77</v>
      </c>
      <c r="E28" s="1" t="s">
        <v>79</v>
      </c>
      <c r="F28" s="1" t="s">
        <v>81</v>
      </c>
      <c r="G28" s="1" t="s">
        <v>82</v>
      </c>
      <c r="H28" s="1" t="s">
        <v>323</v>
      </c>
      <c r="I28" s="1" t="s">
        <v>420</v>
      </c>
      <c r="J28" s="1" t="s">
        <v>325</v>
      </c>
      <c r="K28" s="1" t="s">
        <v>420</v>
      </c>
      <c r="L28" s="1" t="s">
        <v>420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421</v>
      </c>
      <c r="R28" s="1" t="s">
        <v>74</v>
      </c>
      <c r="S28" s="1" t="s">
        <v>36</v>
      </c>
      <c r="T28" s="1" t="s">
        <v>330</v>
      </c>
    </row>
    <row r="29" s="1" customFormat="1" spans="1:20">
      <c r="A29" s="1" t="s">
        <v>422</v>
      </c>
      <c r="B29" s="1" t="s">
        <v>423</v>
      </c>
      <c r="C29" s="1" t="s">
        <v>424</v>
      </c>
      <c r="D29" s="1" t="s">
        <v>425</v>
      </c>
      <c r="E29" s="1" t="s">
        <v>426</v>
      </c>
      <c r="F29" s="1" t="s">
        <v>92</v>
      </c>
      <c r="G29" s="1" t="s">
        <v>82</v>
      </c>
      <c r="H29" s="1" t="s">
        <v>323</v>
      </c>
      <c r="I29" s="1" t="s">
        <v>327</v>
      </c>
      <c r="J29" s="1" t="s">
        <v>325</v>
      </c>
      <c r="K29" s="1" t="s">
        <v>327</v>
      </c>
      <c r="L29" s="1" t="s">
        <v>327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427</v>
      </c>
      <c r="R29" s="1" t="s">
        <v>74</v>
      </c>
      <c r="S29" s="1" t="s">
        <v>36</v>
      </c>
      <c r="T29" s="1" t="s">
        <v>330</v>
      </c>
    </row>
    <row r="30" s="1" customFormat="1" spans="1:20">
      <c r="A30" s="1" t="s">
        <v>428</v>
      </c>
      <c r="B30" s="1" t="s">
        <v>429</v>
      </c>
      <c r="C30" s="1" t="s">
        <v>430</v>
      </c>
      <c r="D30" s="1" t="s">
        <v>431</v>
      </c>
      <c r="E30" s="1" t="s">
        <v>432</v>
      </c>
      <c r="F30" s="1" t="s">
        <v>101</v>
      </c>
      <c r="G30" s="1" t="s">
        <v>82</v>
      </c>
      <c r="H30" s="1" t="s">
        <v>323</v>
      </c>
      <c r="I30" s="1" t="s">
        <v>327</v>
      </c>
      <c r="J30" s="1" t="s">
        <v>325</v>
      </c>
      <c r="K30" s="1" t="s">
        <v>327</v>
      </c>
      <c r="L30" s="1" t="s">
        <v>327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433</v>
      </c>
      <c r="R30" s="1" t="s">
        <v>74</v>
      </c>
      <c r="S30" s="1" t="s">
        <v>36</v>
      </c>
      <c r="T30" s="1" t="s">
        <v>330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2021-08-10T01:47:12Z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191364A27AFD45BB83E32E155B4B0002</vt:lpwstr>
  </property>
</Properties>
</file>