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<sst xmlns="http://schemas.openxmlformats.org/spreadsheetml/2006/main" count="659" uniqueCount="226">
  <si>
    <t>去哪儿网酒店预付对账单</t>
  </si>
  <si>
    <t>供应商名称：</t>
  </si>
  <si>
    <t>趣悠游</t>
  </si>
  <si>
    <t>结算周期：</t>
  </si>
  <si>
    <t>2021-08-02至2021-08-08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</si>
  <si>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</si>
  <si>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</si>
  <si>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</si>
  <si>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</si>
  <si>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</si>
  <si>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</si>
  <si>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</si>
  <si>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</si>
  <si>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</si>
  <si>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</si>
  <si>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</si>
  <si>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</si>
  <si>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</si>
  <si>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</si>
  <si>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</si>
  <si>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¥10,527.00</t>
  </si>
  <si>
    <t>¥1,482.00</t>
  </si>
  <si>
    <t>¥786.00</t>
  </si>
  <si>
    <t>¥8,259.00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</si>
  <si>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</si>
  <si>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</si>
  <si>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</si>
  <si>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</si>
  <si>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</si>
  <si>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</si>
  <si>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</si>
  <si>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</si>
  <si>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</si>
  <si>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</si>
  <si>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</si>
  <si>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</si>
  <si>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</si>
  <si>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</si>
  <si>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</si>
  <si>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</si>
  <si>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</si>
  <si>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</si>
  <si>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</si>
  <si>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</si>
  <si>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</si>
  <si>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</si>
  <si>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</si>
  <si>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</si>
  <si>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</si>
  <si>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</si>
  <si>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</si>
  <si>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</si>
  <si>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</si>
  <si>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</si>
  <si>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</si>
  <si>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</si>
  <si>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</si>
  <si>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</si>
  <si>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</si>
  <si>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</si>
  <si>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</si>
  <si>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</si>
  <si>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</si>
  <si>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</si>
  <si>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</si>
  <si>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</si>
  <si>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</si>
  <si>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</si>
  <si>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</si>
  <si>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</si>
  <si>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702711281082</t>
  </si>
  <si>
    <t>2214986</t>
  </si>
  <si>
    <t>酒店预付</t>
  </si>
  <si>
    <t>否</t>
  </si>
  <si>
    <t>普通</t>
  </si>
  <si>
    <t>197305109</t>
  </si>
  <si>
    <t>迪拜市中心福朋喜来登酒店</t>
  </si>
  <si>
    <t>1626188</t>
  </si>
  <si>
    <t>WEI/LI</t>
  </si>
  <si>
    <t>2021-08-01</t>
  </si>
  <si>
    <t>2021-08-02</t>
  </si>
  <si>
    <t>¥211.00</t>
  </si>
  <si>
    <t>¥17.00</t>
  </si>
  <si>
    <t>¥194.00</t>
  </si>
  <si>
    <t>King Guest Room</t>
  </si>
  <si>
    <t>WEBSITE</t>
  </si>
  <si>
    <t>702712018028</t>
  </si>
  <si>
    <t>2215826</t>
  </si>
  <si>
    <t>221835671</t>
  </si>
  <si>
    <t>粤海华美湾际酒店</t>
  </si>
  <si>
    <t>LI/ZHIBANG</t>
  </si>
  <si>
    <t>2021-08-03</t>
  </si>
  <si>
    <t>2021-08-04</t>
  </si>
  <si>
    <t>¥253.00</t>
  </si>
  <si>
    <t>¥34.00</t>
  </si>
  <si>
    <t>¥219.00</t>
  </si>
  <si>
    <t>Wharney Deluxe Double Room</t>
  </si>
  <si>
    <t>702690844084</t>
  </si>
  <si>
    <t>2193210</t>
  </si>
  <si>
    <t>197316674</t>
  </si>
  <si>
    <t>宜必思大使釜山城市中心酒店</t>
  </si>
  <si>
    <t>LAN/JIBEI</t>
  </si>
  <si>
    <t>2021-07-11</t>
  </si>
  <si>
    <t>2021-08-05</t>
  </si>
  <si>
    <t>¥912.00</t>
  </si>
  <si>
    <t>¥69.00</t>
  </si>
  <si>
    <t>¥843.00</t>
  </si>
  <si>
    <t>Standard double room</t>
  </si>
  <si>
    <t>702707650684</t>
  </si>
  <si>
    <t>2210767</t>
  </si>
  <si>
    <t>197280485</t>
  </si>
  <si>
    <t>MYSTAYS富士山展望温泉酒店</t>
  </si>
  <si>
    <t>TAN/ZHAOCHEN</t>
  </si>
  <si>
    <t>2021-07-28</t>
  </si>
  <si>
    <t>2021-08-06</t>
  </si>
  <si>
    <t>¥867.00</t>
  </si>
  <si>
    <t>¥798.00</t>
  </si>
  <si>
    <t>Mountain View Standard Twin Room</t>
  </si>
  <si>
    <t>702715731439</t>
  </si>
  <si>
    <t>2217320</t>
  </si>
  <si>
    <t>2021-08-07</t>
  </si>
  <si>
    <t>¥308.00</t>
  </si>
  <si>
    <t>¥23.00</t>
  </si>
  <si>
    <t>¥285.00</t>
  </si>
  <si>
    <t>702706229382</t>
  </si>
  <si>
    <t>2209681</t>
  </si>
  <si>
    <t>197323808</t>
  </si>
  <si>
    <t>布鲁克林城区欢朋酒店</t>
  </si>
  <si>
    <t>ZHAO/WANQI|LIANG/YUAN</t>
  </si>
  <si>
    <t>2021-07-27</t>
  </si>
  <si>
    <t>¥1,048.00</t>
  </si>
  <si>
    <t>¥83.00</t>
  </si>
  <si>
    <t>¥965.00</t>
  </si>
  <si>
    <t>2 Double Bed Room</t>
  </si>
  <si>
    <t>702717013463</t>
  </si>
  <si>
    <t>2218919</t>
  </si>
  <si>
    <t>197322863</t>
  </si>
  <si>
    <t>洛杉矶机场希尔顿酒店</t>
  </si>
  <si>
    <t>WU/RUIHENG</t>
  </si>
  <si>
    <t>2021-08-08</t>
  </si>
  <si>
    <t>2021-08-07 19:56:51</t>
  </si>
  <si>
    <t>Accessible 2 Double Room (Hearing)</t>
  </si>
  <si>
    <t>702716653708</t>
  </si>
  <si>
    <t>2218401</t>
  </si>
  <si>
    <t>CHEN/HONGTONG</t>
  </si>
  <si>
    <t>¥422.00</t>
  </si>
  <si>
    <t>¥33.00</t>
  </si>
  <si>
    <t>¥389.00</t>
  </si>
  <si>
    <t>702716489525</t>
  </si>
  <si>
    <t>2217982</t>
  </si>
  <si>
    <t>197294750</t>
  </si>
  <si>
    <t>迪拜喜来登大酒店</t>
  </si>
  <si>
    <t>WANG/LINGTAO</t>
  </si>
  <si>
    <t>¥5,024.00</t>
  </si>
  <si>
    <t>¥458.00</t>
  </si>
  <si>
    <t>¥4,566.00</t>
  </si>
  <si>
    <t>Two Bedroom Apartment with City View</t>
  </si>
  <si>
    <t>合计</t>
  </si>
  <si>
    <t/>
  </si>
  <si>
    <t>¥9,045.00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</si>
  <si>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</si>
  <si>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</si>
  <si>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</si>
  <si>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</si>
  <si>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</si>
  <si>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</si>
  <si>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</si>
  <si>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</si>
  <si>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</si>
  <si>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A210810102618481</t>
  </si>
  <si>
    <r>
      <t>总计：</t>
    </r>
    <r>
      <rPr>
        <sz val="10"/>
        <rFont val="Arial"/>
        <charset val="134"/>
      </rPr>
      <t>8259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</si>
  <si>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</si>
  <si>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</si>
  <si>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</si>
  <si>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</si>
  <si>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</si>
  <si>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</si>
  <si>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</si>
  <si>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</si>
  <si>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</si>
  <si>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</si>
  <si>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</si>
  <si>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</si>
  <si>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</si>
  <si>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</si>
  <si>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</si>
  <si>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</si>
  <si>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CHEN HONGTONG</t>
  </si>
  <si>
    <t>退房日周结</t>
  </si>
  <si>
    <t>389.00</t>
  </si>
  <si>
    <t>RMB</t>
  </si>
  <si>
    <t>0</t>
  </si>
  <si>
    <t>0.00</t>
  </si>
  <si>
    <t>趣悠游国际直连</t>
  </si>
  <si>
    <t>2021-08-06 21:28:29</t>
  </si>
  <si>
    <t>广州汇登信息科技有限公司</t>
  </si>
  <si>
    <t>直连</t>
  </si>
  <si>
    <t>WANG LINGTAO</t>
  </si>
  <si>
    <t>4566.00</t>
  </si>
  <si>
    <t>2021-08-06 07:58:32</t>
  </si>
  <si>
    <t>LI ZHIBANG</t>
  </si>
  <si>
    <t>285.00</t>
  </si>
  <si>
    <t>2021-08-05 08:01:55</t>
  </si>
  <si>
    <t>219.00</t>
  </si>
  <si>
    <t>2021-08-02 17:35:04</t>
  </si>
  <si>
    <t xml:space="preserve">迪拜市中心福朋喜来登酒店 </t>
  </si>
  <si>
    <t>WEI LI</t>
  </si>
  <si>
    <t>194.00</t>
  </si>
  <si>
    <t>2021-08-01 03:19:41</t>
  </si>
  <si>
    <t>702710992771</t>
  </si>
  <si>
    <t>2021-07-31</t>
  </si>
  <si>
    <t>2214339</t>
  </si>
  <si>
    <t>东恒旅馆釜山海云台2店</t>
  </si>
  <si>
    <t>LEE JEONGWOON</t>
  </si>
  <si>
    <t>2021-07-31 15:05:59</t>
  </si>
  <si>
    <t>MYSTAYS 富士山展望温泉酒店</t>
  </si>
  <si>
    <t>TAN ZHAOCHEN</t>
  </si>
  <si>
    <t>798.00</t>
  </si>
  <si>
    <t>2021-07-28 09:51:45</t>
  </si>
  <si>
    <t>ZHAO WANQI,LIANG YUAN</t>
  </si>
  <si>
    <t>965.00</t>
  </si>
  <si>
    <t>2021-07-27 11:48:56</t>
  </si>
  <si>
    <t>釜山宜必思釜大使酒店</t>
  </si>
  <si>
    <t>LAN JIBEI</t>
  </si>
  <si>
    <t>843.00</t>
  </si>
  <si>
    <t>2021-07-11 23:55:51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</si>
</sst>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5" borderId="1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9" borderId="1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32" fillId="24" borderId="15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3</v>
      </c>
      <c r="N4" s="7" t="s">
        <v>102</v>
      </c>
      <c r="O4" s="7" t="s">
        <v>80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103</v>
      </c>
      <c r="P5" s="7" t="s">
        <v>114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88</v>
      </c>
      <c r="H6" s="7" t="s">
        <v>89</v>
      </c>
      <c r="I6" s="7" t="s">
        <v>77</v>
      </c>
      <c r="J6" s="7" t="s">
        <v>2</v>
      </c>
      <c r="K6" s="7" t="s">
        <v>90</v>
      </c>
      <c r="L6" s="7">
        <v>1</v>
      </c>
      <c r="M6" s="7">
        <v>1</v>
      </c>
      <c r="N6" s="7" t="s">
        <v>103</v>
      </c>
      <c r="O6" s="7" t="s">
        <v>114</v>
      </c>
      <c r="P6" s="7" t="s">
        <v>120</v>
      </c>
      <c r="Q6" s="7"/>
      <c r="R6" s="11" t="s">
        <v>121</v>
      </c>
      <c r="S6" s="12" t="s">
        <v>19</v>
      </c>
      <c r="T6" s="7"/>
      <c r="U6" s="11" t="s">
        <v>19</v>
      </c>
      <c r="V6" s="11" t="s">
        <v>121</v>
      </c>
      <c r="W6" s="12" t="s">
        <v>122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96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1</v>
      </c>
      <c r="N7" s="7" t="s">
        <v>129</v>
      </c>
      <c r="O7" s="7" t="s">
        <v>114</v>
      </c>
      <c r="P7" s="7" t="s">
        <v>120</v>
      </c>
      <c r="Q7" s="7"/>
      <c r="R7" s="11" t="s">
        <v>130</v>
      </c>
      <c r="S7" s="12" t="s">
        <v>19</v>
      </c>
      <c r="T7" s="7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1</v>
      </c>
      <c r="N8" s="7" t="s">
        <v>120</v>
      </c>
      <c r="O8" s="7" t="s">
        <v>120</v>
      </c>
      <c r="P8" s="7" t="s">
        <v>139</v>
      </c>
      <c r="Q8" s="7"/>
      <c r="R8" s="11" t="s">
        <v>21</v>
      </c>
      <c r="S8" s="12" t="s">
        <v>21</v>
      </c>
      <c r="T8" s="7" t="s">
        <v>140</v>
      </c>
      <c r="U8" s="11" t="s">
        <v>19</v>
      </c>
      <c r="V8" s="11" t="s">
        <v>19</v>
      </c>
      <c r="W8" s="12" t="s">
        <v>19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141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88</v>
      </c>
      <c r="H9" s="7" t="s">
        <v>89</v>
      </c>
      <c r="I9" s="7" t="s">
        <v>77</v>
      </c>
      <c r="J9" s="7" t="s">
        <v>2</v>
      </c>
      <c r="K9" s="7" t="s">
        <v>144</v>
      </c>
      <c r="L9" s="7">
        <v>1</v>
      </c>
      <c r="M9" s="7">
        <v>1</v>
      </c>
      <c r="N9" s="7" t="s">
        <v>114</v>
      </c>
      <c r="O9" s="7" t="s">
        <v>120</v>
      </c>
      <c r="P9" s="7" t="s">
        <v>139</v>
      </c>
      <c r="Q9" s="7"/>
      <c r="R9" s="11" t="s">
        <v>145</v>
      </c>
      <c r="S9" s="12" t="s">
        <v>19</v>
      </c>
      <c r="T9" s="7"/>
      <c r="U9" s="11" t="s">
        <v>19</v>
      </c>
      <c r="V9" s="11" t="s">
        <v>145</v>
      </c>
      <c r="W9" s="12" t="s">
        <v>146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147</v>
      </c>
      <c r="AD9" t="s">
        <v>6</v>
      </c>
      <c r="AE9" t="s">
        <v>96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148</v>
      </c>
      <c r="B10" s="6" t="s">
        <v>149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150</v>
      </c>
      <c r="H10" s="7" t="s">
        <v>151</v>
      </c>
      <c r="I10" s="7" t="s">
        <v>77</v>
      </c>
      <c r="J10" s="7" t="s">
        <v>2</v>
      </c>
      <c r="K10" s="7" t="s">
        <v>152</v>
      </c>
      <c r="L10" s="7">
        <v>1</v>
      </c>
      <c r="M10" s="7">
        <v>2</v>
      </c>
      <c r="N10" s="7" t="s">
        <v>114</v>
      </c>
      <c r="O10" s="7" t="s">
        <v>114</v>
      </c>
      <c r="P10" s="7" t="s">
        <v>139</v>
      </c>
      <c r="Q10" s="7"/>
      <c r="R10" s="11" t="s">
        <v>153</v>
      </c>
      <c r="S10" s="12" t="s">
        <v>19</v>
      </c>
      <c r="T10" s="7"/>
      <c r="U10" s="11" t="s">
        <v>19</v>
      </c>
      <c r="V10" s="11" t="s">
        <v>153</v>
      </c>
      <c r="W10" s="12" t="s">
        <v>154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85</v>
      </c>
      <c r="AG10" t="s">
        <v>73</v>
      </c>
      <c r="AH10" t="s">
        <v>19</v>
      </c>
    </row>
    <row r="11" customHeight="1" spans="1:32">
      <c r="A11" s="10" t="s">
        <v>157</v>
      </c>
      <c r="B11" s="10"/>
      <c r="C11" s="10" t="s">
        <v>158</v>
      </c>
      <c r="D11" s="10"/>
      <c r="E11" s="10"/>
      <c r="F11" s="10"/>
      <c r="G11" s="10" t="s">
        <v>158</v>
      </c>
      <c r="H11" s="10" t="s">
        <v>158</v>
      </c>
      <c r="I11" s="10" t="s">
        <v>158</v>
      </c>
      <c r="J11" s="10" t="s">
        <v>158</v>
      </c>
      <c r="K11" s="10" t="s">
        <v>158</v>
      </c>
      <c r="L11" s="10" t="s">
        <v>158</v>
      </c>
      <c r="M11" s="10" t="s">
        <v>158</v>
      </c>
      <c r="N11" s="10" t="s">
        <v>158</v>
      </c>
      <c r="O11" s="10" t="s">
        <v>158</v>
      </c>
      <c r="P11" s="10" t="s">
        <v>158</v>
      </c>
      <c r="Q11" s="10"/>
      <c r="R11" s="13" t="s">
        <v>20</v>
      </c>
      <c r="S11" s="13" t="s">
        <v>21</v>
      </c>
      <c r="T11" s="10" t="s">
        <v>158</v>
      </c>
      <c r="U11" s="13"/>
      <c r="V11" s="13" t="s">
        <v>159</v>
      </c>
      <c r="W11" s="13" t="s">
        <v>22</v>
      </c>
      <c r="X11" s="13"/>
      <c r="Y11" s="13"/>
      <c r="Z11" s="13"/>
      <c r="AA11" s="10"/>
      <c r="AB11" s="13"/>
      <c r="AC11" s="10"/>
      <c r="AD11" s="10" t="s">
        <v>158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</v>
      </c>
      <c r="B1" s="4" t="s">
        <v>161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162</v>
      </c>
      <c r="H1" s="4" t="s">
        <v>163</v>
      </c>
      <c r="I1" s="4" t="s">
        <v>13</v>
      </c>
      <c r="J1" s="4" t="s">
        <v>17</v>
      </c>
      <c r="K1" s="4" t="s">
        <v>18</v>
      </c>
      <c r="L1" s="9" t="s">
        <v>164</v>
      </c>
      <c r="M1" s="4" t="s">
        <v>165</v>
      </c>
      <c r="N1" s="4" t="s">
        <v>166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I26" sqref="I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168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194</v>
      </c>
      <c r="E2" t="str">
        <f>VLOOKUP(A2,HOP!A:L,12,0)</f>
        <v>194.00</v>
      </c>
      <c r="F2" t="str">
        <f>VLOOKUP(A2,HOP!A:C,3,0)</f>
        <v>2214986</v>
      </c>
      <c r="G2">
        <f>D2-E2</f>
        <v>0</v>
      </c>
      <c r="H2" t="str">
        <f>$H$1&amp;F2</f>
        <v>，2214986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92</v>
      </c>
      <c r="D3" s="3">
        <v>219</v>
      </c>
      <c r="E3" t="str">
        <f>VLOOKUP(A3,HOP!A:L,12,0)</f>
        <v>219.00</v>
      </c>
      <c r="F3" t="str">
        <f>VLOOKUP(A3,HOP!A:C,3,0)</f>
        <v>2215826</v>
      </c>
      <c r="G3">
        <f t="shared" ref="G3:G10" si="0">D3-E3</f>
        <v>0</v>
      </c>
      <c r="H3" t="str">
        <f t="shared" ref="H3:H10" si="1">$H$1&amp;F3</f>
        <v>，2215826</v>
      </c>
      <c r="I3" t="str">
        <f>VLOOKUP(A3,HOP!A:T,20,0)</f>
        <v>直连</v>
      </c>
    </row>
    <row r="4" ht="14.25" customHeight="1" spans="1:9">
      <c r="A4" s="6" t="s">
        <v>97</v>
      </c>
      <c r="B4" s="7" t="s">
        <v>80</v>
      </c>
      <c r="C4" s="7" t="s">
        <v>103</v>
      </c>
      <c r="D4" s="3">
        <v>843</v>
      </c>
      <c r="E4" t="str">
        <f>VLOOKUP(A4,HOP!A:L,12,0)</f>
        <v>843.00</v>
      </c>
      <c r="F4" t="str">
        <f>VLOOKUP(A4,HOP!A:C,3,0)</f>
        <v>2193210</v>
      </c>
      <c r="G4">
        <f t="shared" si="0"/>
        <v>0</v>
      </c>
      <c r="H4" t="str">
        <f t="shared" si="1"/>
        <v>，2193210</v>
      </c>
      <c r="I4" t="str">
        <f>VLOOKUP(A4,HOP!A:T,20,0)</f>
        <v>直连</v>
      </c>
    </row>
    <row r="5" ht="14.25" customHeight="1" spans="1:9">
      <c r="A5" s="6" t="s">
        <v>108</v>
      </c>
      <c r="B5" s="7" t="s">
        <v>103</v>
      </c>
      <c r="C5" s="7" t="s">
        <v>114</v>
      </c>
      <c r="D5" s="3">
        <v>798</v>
      </c>
      <c r="E5" t="str">
        <f>VLOOKUP(A5,HOP!A:L,12,0)</f>
        <v>798.00</v>
      </c>
      <c r="F5" t="str">
        <f>VLOOKUP(A5,HOP!A:C,3,0)</f>
        <v>2210767</v>
      </c>
      <c r="G5">
        <f t="shared" si="0"/>
        <v>0</v>
      </c>
      <c r="H5" t="str">
        <f t="shared" si="1"/>
        <v>，2210767</v>
      </c>
      <c r="I5" t="str">
        <f>VLOOKUP(A5,HOP!A:T,20,0)</f>
        <v>直连</v>
      </c>
    </row>
    <row r="6" ht="14.25" customHeight="1" spans="1:9">
      <c r="A6" s="6" t="s">
        <v>118</v>
      </c>
      <c r="B6" s="7" t="s">
        <v>114</v>
      </c>
      <c r="C6" s="7" t="s">
        <v>120</v>
      </c>
      <c r="D6" s="3">
        <v>285</v>
      </c>
      <c r="E6" t="str">
        <f>VLOOKUP(A6,HOP!A:L,12,0)</f>
        <v>285.00</v>
      </c>
      <c r="F6" t="str">
        <f>VLOOKUP(A6,HOP!A:C,3,0)</f>
        <v>2217320</v>
      </c>
      <c r="G6">
        <f t="shared" si="0"/>
        <v>0</v>
      </c>
      <c r="H6" t="str">
        <f t="shared" si="1"/>
        <v>，2217320</v>
      </c>
      <c r="I6" t="str">
        <f>VLOOKUP(A6,HOP!A:T,20,0)</f>
        <v>直连</v>
      </c>
    </row>
    <row r="7" ht="14.25" customHeight="1" spans="1:9">
      <c r="A7" s="6" t="s">
        <v>124</v>
      </c>
      <c r="B7" s="7" t="s">
        <v>114</v>
      </c>
      <c r="C7" s="7" t="s">
        <v>120</v>
      </c>
      <c r="D7" s="3">
        <v>965</v>
      </c>
      <c r="E7" t="str">
        <f>VLOOKUP(A7,HOP!A:L,12,0)</f>
        <v>965.00</v>
      </c>
      <c r="F7" t="str">
        <f>VLOOKUP(A7,HOP!A:C,3,0)</f>
        <v>2209681</v>
      </c>
      <c r="G7">
        <f t="shared" si="0"/>
        <v>0</v>
      </c>
      <c r="H7" t="str">
        <f t="shared" si="1"/>
        <v>，2209681</v>
      </c>
      <c r="I7" t="str">
        <f>VLOOKUP(A7,HOP!A:T,20,0)</f>
        <v>直连</v>
      </c>
    </row>
    <row r="8" ht="14.25" hidden="1" customHeight="1" spans="1:9">
      <c r="A8" s="6" t="s">
        <v>134</v>
      </c>
      <c r="B8" s="7" t="s">
        <v>120</v>
      </c>
      <c r="C8" s="7" t="s">
        <v>139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VLOOKUP(A8,HOP!A:T,20,0)</f>
        <v>#N/A</v>
      </c>
    </row>
    <row r="9" ht="14.25" customHeight="1" spans="1:9">
      <c r="A9" s="6" t="s">
        <v>142</v>
      </c>
      <c r="B9" s="7" t="s">
        <v>120</v>
      </c>
      <c r="C9" s="7" t="s">
        <v>139</v>
      </c>
      <c r="D9" s="3">
        <v>389</v>
      </c>
      <c r="E9" t="str">
        <f>VLOOKUP(A9,HOP!A:L,12,0)</f>
        <v>389.00</v>
      </c>
      <c r="F9" t="str">
        <f>VLOOKUP(A9,HOP!A:C,3,0)</f>
        <v>2218401</v>
      </c>
      <c r="G9">
        <f t="shared" si="0"/>
        <v>0</v>
      </c>
      <c r="H9" t="str">
        <f t="shared" si="1"/>
        <v>，2218401</v>
      </c>
      <c r="I9" t="str">
        <f>VLOOKUP(A9,HOP!A:T,20,0)</f>
        <v>直连</v>
      </c>
    </row>
    <row r="10" ht="14.25" customHeight="1" spans="1:9">
      <c r="A10" s="6" t="s">
        <v>148</v>
      </c>
      <c r="B10" s="7" t="s">
        <v>114</v>
      </c>
      <c r="C10" s="7" t="s">
        <v>139</v>
      </c>
      <c r="D10" s="3">
        <v>4566</v>
      </c>
      <c r="E10" t="str">
        <f>VLOOKUP(A10,HOP!A:L,12,0)</f>
        <v>4566.00</v>
      </c>
      <c r="F10" t="str">
        <f>VLOOKUP(A10,HOP!A:C,3,0)</f>
        <v>2217982</v>
      </c>
      <c r="G10">
        <f t="shared" si="0"/>
        <v>0</v>
      </c>
      <c r="H10" t="str">
        <f t="shared" si="1"/>
        <v>，2217982</v>
      </c>
      <c r="I10" t="str">
        <f>VLOOKUP(A10,HOP!A:T,20,0)</f>
        <v>直连</v>
      </c>
    </row>
    <row r="12" spans="4:4">
      <c r="D12" s="3">
        <f>SUM(D2:D11)</f>
        <v>8259</v>
      </c>
    </row>
    <row r="13" ht="14.25" spans="4:4">
      <c r="D13" s="8" t="s">
        <v>23</v>
      </c>
    </row>
    <row r="16" spans="1:1">
      <c r="A16" t="s">
        <v>169</v>
      </c>
    </row>
    <row r="17" spans="1:1">
      <c r="A17" s="5" t="s">
        <v>170</v>
      </c>
    </row>
  </sheetData>
  <autoFilter ref="A1:I10">
    <filterColumn colId="3">
      <filters>
        <filter val="194.00"/>
        <filter val="219.00"/>
        <filter val="285.00"/>
        <filter val="389.00"/>
        <filter val="798.00"/>
        <filter val="843.00"/>
        <filter val="965.00"/>
        <filter val="4,56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</v>
      </c>
      <c r="B1" s="2" t="s">
        <v>172</v>
      </c>
      <c r="C1" s="2" t="s">
        <v>173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1" t="s">
        <v>142</v>
      </c>
      <c r="B2" s="1" t="s">
        <v>114</v>
      </c>
      <c r="C2" s="1" t="s">
        <v>143</v>
      </c>
      <c r="D2" s="1" t="s">
        <v>89</v>
      </c>
      <c r="E2" s="1" t="s">
        <v>187</v>
      </c>
      <c r="F2" s="1" t="s">
        <v>120</v>
      </c>
      <c r="G2" s="1" t="s">
        <v>139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73</v>
      </c>
      <c r="S2" s="1" t="s">
        <v>195</v>
      </c>
      <c r="T2" s="1" t="s">
        <v>196</v>
      </c>
    </row>
    <row r="3" s="1" customFormat="1" spans="1:20">
      <c r="A3" s="1" t="s">
        <v>148</v>
      </c>
      <c r="B3" s="1" t="s">
        <v>114</v>
      </c>
      <c r="C3" s="1" t="s">
        <v>149</v>
      </c>
      <c r="D3" s="1" t="s">
        <v>151</v>
      </c>
      <c r="E3" s="1" t="s">
        <v>197</v>
      </c>
      <c r="F3" s="1" t="s">
        <v>114</v>
      </c>
      <c r="G3" s="1" t="s">
        <v>139</v>
      </c>
      <c r="H3" s="1" t="s">
        <v>188</v>
      </c>
      <c r="I3" s="1" t="s">
        <v>198</v>
      </c>
      <c r="J3" s="1" t="s">
        <v>190</v>
      </c>
      <c r="K3" s="1" t="s">
        <v>198</v>
      </c>
      <c r="L3" s="1" t="s">
        <v>198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199</v>
      </c>
      <c r="R3" s="1" t="s">
        <v>73</v>
      </c>
      <c r="S3" s="1" t="s">
        <v>195</v>
      </c>
      <c r="T3" s="1" t="s">
        <v>196</v>
      </c>
    </row>
    <row r="4" s="1" customFormat="1" spans="1:20">
      <c r="A4" s="1" t="s">
        <v>118</v>
      </c>
      <c r="B4" s="1" t="s">
        <v>103</v>
      </c>
      <c r="C4" s="1" t="s">
        <v>119</v>
      </c>
      <c r="D4" s="1" t="s">
        <v>89</v>
      </c>
      <c r="E4" s="1" t="s">
        <v>200</v>
      </c>
      <c r="F4" s="1" t="s">
        <v>114</v>
      </c>
      <c r="G4" s="1" t="s">
        <v>120</v>
      </c>
      <c r="H4" s="1" t="s">
        <v>188</v>
      </c>
      <c r="I4" s="1" t="s">
        <v>201</v>
      </c>
      <c r="J4" s="1" t="s">
        <v>190</v>
      </c>
      <c r="K4" s="1" t="s">
        <v>201</v>
      </c>
      <c r="L4" s="1" t="s">
        <v>201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202</v>
      </c>
      <c r="R4" s="1" t="s">
        <v>73</v>
      </c>
      <c r="S4" s="1" t="s">
        <v>195</v>
      </c>
      <c r="T4" s="1" t="s">
        <v>196</v>
      </c>
    </row>
    <row r="5" s="1" customFormat="1" spans="1:20">
      <c r="A5" s="1" t="s">
        <v>86</v>
      </c>
      <c r="B5" s="1" t="s">
        <v>80</v>
      </c>
      <c r="C5" s="1" t="s">
        <v>87</v>
      </c>
      <c r="D5" s="1" t="s">
        <v>89</v>
      </c>
      <c r="E5" s="1" t="s">
        <v>200</v>
      </c>
      <c r="F5" s="1" t="s">
        <v>91</v>
      </c>
      <c r="G5" s="1" t="s">
        <v>92</v>
      </c>
      <c r="H5" s="1" t="s">
        <v>188</v>
      </c>
      <c r="I5" s="1" t="s">
        <v>203</v>
      </c>
      <c r="J5" s="1" t="s">
        <v>190</v>
      </c>
      <c r="K5" s="1" t="s">
        <v>203</v>
      </c>
      <c r="L5" s="1" t="s">
        <v>203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204</v>
      </c>
      <c r="R5" s="1" t="s">
        <v>73</v>
      </c>
      <c r="S5" s="1" t="s">
        <v>195</v>
      </c>
      <c r="T5" s="1" t="s">
        <v>196</v>
      </c>
    </row>
    <row r="6" s="1" customFormat="1" spans="1:20">
      <c r="A6" s="1" t="s">
        <v>70</v>
      </c>
      <c r="B6" s="1" t="s">
        <v>79</v>
      </c>
      <c r="C6" s="1" t="s">
        <v>71</v>
      </c>
      <c r="D6" s="1" t="s">
        <v>205</v>
      </c>
      <c r="E6" s="1" t="s">
        <v>206</v>
      </c>
      <c r="F6" s="1" t="s">
        <v>79</v>
      </c>
      <c r="G6" s="1" t="s">
        <v>80</v>
      </c>
      <c r="H6" s="1" t="s">
        <v>188</v>
      </c>
      <c r="I6" s="1" t="s">
        <v>207</v>
      </c>
      <c r="J6" s="1" t="s">
        <v>190</v>
      </c>
      <c r="K6" s="1" t="s">
        <v>207</v>
      </c>
      <c r="L6" s="1" t="s">
        <v>207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208</v>
      </c>
      <c r="R6" s="1" t="s">
        <v>73</v>
      </c>
      <c r="S6" s="1" t="s">
        <v>195</v>
      </c>
      <c r="T6" s="1" t="s">
        <v>196</v>
      </c>
    </row>
    <row r="7" s="1" customFormat="1" spans="1:20">
      <c r="A7" s="1" t="s">
        <v>209</v>
      </c>
      <c r="B7" s="1" t="s">
        <v>210</v>
      </c>
      <c r="C7" s="1" t="s">
        <v>211</v>
      </c>
      <c r="D7" s="1" t="s">
        <v>212</v>
      </c>
      <c r="E7" s="1" t="s">
        <v>213</v>
      </c>
      <c r="F7" s="1" t="s">
        <v>79</v>
      </c>
      <c r="G7" s="1" t="s">
        <v>80</v>
      </c>
      <c r="H7" s="1" t="s">
        <v>188</v>
      </c>
      <c r="I7" s="1" t="s">
        <v>192</v>
      </c>
      <c r="J7" s="1" t="s">
        <v>190</v>
      </c>
      <c r="K7" s="1" t="s">
        <v>192</v>
      </c>
      <c r="L7" s="1" t="s">
        <v>192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214</v>
      </c>
      <c r="R7" s="1" t="s">
        <v>73</v>
      </c>
      <c r="S7" s="1" t="s">
        <v>195</v>
      </c>
      <c r="T7" s="1" t="s">
        <v>196</v>
      </c>
    </row>
    <row r="8" s="1" customFormat="1" spans="1:20">
      <c r="A8" s="1" t="s">
        <v>108</v>
      </c>
      <c r="B8" s="1" t="s">
        <v>113</v>
      </c>
      <c r="C8" s="1" t="s">
        <v>109</v>
      </c>
      <c r="D8" s="1" t="s">
        <v>215</v>
      </c>
      <c r="E8" s="1" t="s">
        <v>216</v>
      </c>
      <c r="F8" s="1" t="s">
        <v>103</v>
      </c>
      <c r="G8" s="1" t="s">
        <v>114</v>
      </c>
      <c r="H8" s="1" t="s">
        <v>188</v>
      </c>
      <c r="I8" s="1" t="s">
        <v>217</v>
      </c>
      <c r="J8" s="1" t="s">
        <v>190</v>
      </c>
      <c r="K8" s="1" t="s">
        <v>217</v>
      </c>
      <c r="L8" s="1" t="s">
        <v>217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218</v>
      </c>
      <c r="R8" s="1" t="s">
        <v>73</v>
      </c>
      <c r="S8" s="1" t="s">
        <v>195</v>
      </c>
      <c r="T8" s="1" t="s">
        <v>196</v>
      </c>
    </row>
    <row r="9" s="1" customFormat="1" spans="1:20">
      <c r="A9" s="1" t="s">
        <v>124</v>
      </c>
      <c r="B9" s="1" t="s">
        <v>129</v>
      </c>
      <c r="C9" s="1" t="s">
        <v>125</v>
      </c>
      <c r="D9" s="1" t="s">
        <v>127</v>
      </c>
      <c r="E9" s="1" t="s">
        <v>219</v>
      </c>
      <c r="F9" s="1" t="s">
        <v>114</v>
      </c>
      <c r="G9" s="1" t="s">
        <v>120</v>
      </c>
      <c r="H9" s="1" t="s">
        <v>188</v>
      </c>
      <c r="I9" s="1" t="s">
        <v>220</v>
      </c>
      <c r="J9" s="1" t="s">
        <v>190</v>
      </c>
      <c r="K9" s="1" t="s">
        <v>220</v>
      </c>
      <c r="L9" s="1" t="s">
        <v>220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221</v>
      </c>
      <c r="R9" s="1" t="s">
        <v>73</v>
      </c>
      <c r="S9" s="1" t="s">
        <v>195</v>
      </c>
      <c r="T9" s="1" t="s">
        <v>196</v>
      </c>
    </row>
    <row r="10" s="1" customFormat="1" spans="1:20">
      <c r="A10" s="1" t="s">
        <v>97</v>
      </c>
      <c r="B10" s="1" t="s">
        <v>102</v>
      </c>
      <c r="C10" s="1" t="s">
        <v>98</v>
      </c>
      <c r="D10" s="1" t="s">
        <v>222</v>
      </c>
      <c r="E10" s="1" t="s">
        <v>223</v>
      </c>
      <c r="F10" s="1" t="s">
        <v>80</v>
      </c>
      <c r="G10" s="1" t="s">
        <v>103</v>
      </c>
      <c r="H10" s="1" t="s">
        <v>188</v>
      </c>
      <c r="I10" s="1" t="s">
        <v>224</v>
      </c>
      <c r="J10" s="1" t="s">
        <v>190</v>
      </c>
      <c r="K10" s="1" t="s">
        <v>224</v>
      </c>
      <c r="L10" s="1" t="s">
        <v>224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225</v>
      </c>
      <c r="R10" s="1" t="s">
        <v>73</v>
      </c>
      <c r="S10" s="1" t="s">
        <v>195</v>
      </c>
      <c r="T10" s="1" t="s">
        <v>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2021-08-10T02:24:47Z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A7C8FC095AA54D60827FA6E85DD4F99D</vt:lpwstr>
  </property>
</Properties>
</file>