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<sst xmlns="http://schemas.openxmlformats.org/spreadsheetml/2006/main" count="419" uniqueCount="148">
  <si>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</si>
  <si>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</si>
  <si>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</si>
  <si>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</si>
  <si>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</si>
  <si>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</si>
  <si>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</si>
  <si>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</si>
  <si>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</si>
  <si>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</si>
  <si>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</si>
  <si>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</si>
  <si>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</si>
  <si>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</si>
  <si>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</si>
  <si>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</si>
  <si>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</si>
  <si>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</si>
  <si>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</si>
  <si>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</si>
  <si>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</si>
  <si>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</si>
  <si>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</si>
  <si>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</si>
  <si>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</si>
  <si>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</si>
  <si>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</si>
  <si>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[北京]北京瑜舍(17098009)</t>
  </si>
  <si>
    <t>70平米开间&lt;双人入住&gt;&lt;内宾&gt;&lt;预付&gt;&lt;双早&gt;</t>
  </si>
  <si>
    <t>CNY</t>
  </si>
  <si>
    <t>潘璇</t>
  </si>
  <si>
    <t>CA363210813CNY</t>
  </si>
  <si>
    <t>未提现</t>
  </si>
  <si>
    <t>携程开票</t>
  </si>
  <si>
    <t>70平米开间&lt;大床&gt;(至少连住2晚及以上)&lt;特惠促销&gt;&lt;双早&gt;</t>
  </si>
  <si>
    <t>马健</t>
  </si>
  <si>
    <t>[梅州]梅州麓湖山酒店(67856423)</t>
  </si>
  <si>
    <t>公寓标准大床房&lt;双人入住&gt;&lt;内宾&gt;&lt;预付&gt;&lt;双早&gt;</t>
  </si>
  <si>
    <t>范德华</t>
  </si>
  <si>
    <t>[重庆]重庆斯维登服务公寓(解放碑协信公馆)(78167429)</t>
  </si>
  <si>
    <t>豪华双床房&lt;双人入住&gt;&lt;无早&gt;</t>
  </si>
  <si>
    <t>张军,褚东生</t>
  </si>
  <si>
    <t>傅晓娟,蒋军玲</t>
  </si>
  <si>
    <t>[北京]IU酒店(北京西客站六里桥东地铁站店)(67318659)</t>
  </si>
  <si>
    <t>小U超级双床房&lt;双人入住&gt;&lt;内宾&gt;&lt;预付&gt;&lt;无早&gt;</t>
  </si>
  <si>
    <t>马春</t>
  </si>
  <si>
    <t>[北京]北京千禧大酒店(9881984)</t>
  </si>
  <si>
    <t>行政大床房&lt;双人入住&gt;&lt;内宾&gt;&lt;预付&gt;&lt;双早&gt;</t>
  </si>
  <si>
    <t>张利</t>
  </si>
  <si>
    <t>[佛山]佛山锦澜公寓(78247837)</t>
  </si>
  <si>
    <t>标准大床房&lt;无早&gt;</t>
  </si>
  <si>
    <t>林佳鑫</t>
  </si>
  <si>
    <t>[香港]英皇骏景酒店(The Emperor Hotel)(25062796)</t>
  </si>
  <si>
    <t>高级客房&lt;双人入住&gt;&lt;内宾&gt;&lt;预付&gt;&lt;双早&gt;</t>
  </si>
  <si>
    <t>Fan/KAi sun Bruce</t>
  </si>
  <si>
    <t>[济南]斯维登服务公寓(济南大明湖世茂广场店)(78398641)</t>
  </si>
  <si>
    <t>高级双床房&lt;双人入住&gt;&lt;无早&gt;</t>
  </si>
  <si>
    <t>郑伟</t>
  </si>
  <si>
    <t>张先杰</t>
  </si>
  <si>
    <t>马占清</t>
  </si>
  <si>
    <t>[东莞]东莞V+国际青年人才公寓(78283918)</t>
  </si>
  <si>
    <t>明亮一室大床房&lt;双人入住&gt;&lt;无早&gt;</t>
  </si>
  <si>
    <t>张书胜</t>
  </si>
  <si>
    <t>，</t>
  </si>
  <si>
    <t>A210813114835481</t>
  </si>
  <si>
    <t>A210813114917481</t>
  </si>
  <si>
    <t>A210813114951481</t>
  </si>
  <si>
    <t>CNY / HKD 当前参考汇率: 1.200778629</t>
  </si>
  <si>
    <t>总计： 10147.96 CNY/
12185.45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</si>
  <si>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</si>
  <si>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</si>
  <si>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</si>
  <si>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</si>
  <si>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</si>
  <si>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</si>
  <si>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</si>
  <si>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</si>
  <si>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</si>
  <si>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</si>
  <si>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</si>
  <si>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</si>
  <si>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</si>
  <si>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</si>
  <si>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</si>
  <si>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</si>
  <si>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</si>
  <si>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2021-07-28</t>
  </si>
  <si>
    <t>2211931</t>
  </si>
  <si>
    <t>东莞V+国际青年人才公寓</t>
  </si>
  <si>
    <t>2021-07-29</t>
  </si>
  <si>
    <t>退房日周结</t>
  </si>
  <si>
    <t>90.78</t>
  </si>
  <si>
    <t>RMB</t>
  </si>
  <si>
    <t>0</t>
  </si>
  <si>
    <t>0.00</t>
  </si>
  <si>
    <t>携程国内直连(DD)</t>
  </si>
  <si>
    <t>2021-07-28 21:05:58</t>
  </si>
  <si>
    <t>否</t>
  </si>
  <si>
    <t>汇智国际旅游发展有限公司</t>
  </si>
  <si>
    <t>Saas酒店</t>
  </si>
  <si>
    <t>2211929</t>
  </si>
  <si>
    <t>斯维登服务公寓(济南大明湖世茂广场店)</t>
  </si>
  <si>
    <t>253.00</t>
  </si>
  <si>
    <t>2021-07-28 21:00:51</t>
  </si>
  <si>
    <t>直采</t>
  </si>
  <si>
    <t>2211852</t>
  </si>
  <si>
    <t>佛山锦澜公寓</t>
  </si>
  <si>
    <t>81.60</t>
  </si>
  <si>
    <t>2021-07-28 20:46:47</t>
  </si>
  <si>
    <t>2211646</t>
  </si>
  <si>
    <t>2021-07-28 19:45:55</t>
  </si>
  <si>
    <t>2211329</t>
  </si>
  <si>
    <t>英皇骏景酒店</t>
  </si>
  <si>
    <t>Fan KAi sun Bruce</t>
  </si>
  <si>
    <t>276.17</t>
  </si>
  <si>
    <t>2021-07-28 17:28:56</t>
  </si>
  <si>
    <t>直连</t>
  </si>
  <si>
    <t>2211197</t>
  </si>
  <si>
    <t>80.58</t>
  </si>
  <si>
    <t>2021-07-28 15:20:06</t>
  </si>
  <si>
    <t>2211073</t>
  </si>
  <si>
    <t>北京千禧大酒店</t>
  </si>
  <si>
    <t>1089.57</t>
  </si>
  <si>
    <t>2021-07-28 13:23:25</t>
  </si>
  <si>
    <t>2210801</t>
  </si>
  <si>
    <t>IU酒店(北京西客站六里桥东地铁站店)</t>
  </si>
  <si>
    <t>415.46</t>
  </si>
  <si>
    <t>2021-07-28 10:21:12</t>
  </si>
  <si>
    <t>2021-07-27</t>
  </si>
  <si>
    <t>2210251</t>
  </si>
  <si>
    <t>重庆斯维登服务公寓(解放碑协信公馆)</t>
  </si>
  <si>
    <t>556.00</t>
  </si>
  <si>
    <t>2021-07-27 21:16:02</t>
  </si>
  <si>
    <t>2210064</t>
  </si>
  <si>
    <t>2021-07-27 19:04:39</t>
  </si>
  <si>
    <t>2209876</t>
  </si>
  <si>
    <t>梅州麓湖山酒店</t>
  </si>
  <si>
    <t>295.80</t>
  </si>
  <si>
    <t>2021-07-27 15:55:32</t>
  </si>
  <si>
    <t>2021-07-26</t>
  </si>
  <si>
    <t>2209146</t>
  </si>
  <si>
    <t>北京瑜舍</t>
  </si>
  <si>
    <t>4100.00</t>
  </si>
  <si>
    <t>2021-07-26 14:54:05</t>
  </si>
  <si>
    <t>2021-07-23</t>
  </si>
  <si>
    <t>2205899</t>
  </si>
  <si>
    <t>2100.00</t>
  </si>
  <si>
    <t>2021-07-23 16:03:20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</si>
</sst>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15903497760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44405</v>
      </c>
      <c r="G2" s="5">
        <v>44406</v>
      </c>
      <c r="H2" s="4">
        <v>1</v>
      </c>
      <c r="I2" s="4">
        <v>1</v>
      </c>
      <c r="J2" s="4">
        <v>1</v>
      </c>
      <c r="K2" s="4" t="s">
        <v>29</v>
      </c>
      <c r="L2" s="4">
        <v>2100</v>
      </c>
      <c r="M2" s="4">
        <v>2100</v>
      </c>
      <c r="N2" s="4" t="s">
        <v>30</v>
      </c>
      <c r="O2" s="4" t="s">
        <v>31</v>
      </c>
      <c r="P2" s="4" t="s">
        <v>32</v>
      </c>
      <c r="Q2" s="4">
        <v>0</v>
      </c>
      <c r="R2" s="6">
        <v>44400</v>
      </c>
      <c r="S2" s="5">
        <v>44421</v>
      </c>
      <c r="T2" s="4" t="s">
        <v>33</v>
      </c>
      <c r="U2" s="4">
        <v>2100</v>
      </c>
      <c r="V2" s="4">
        <v>0</v>
      </c>
      <c r="W2" s="4">
        <v>0</v>
      </c>
      <c r="X2" s="4">
        <v>2205899</v>
      </c>
    </row>
    <row r="3" s="4" customFormat="1" spans="1:24">
      <c r="A3" s="4">
        <v>15937843340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44404</v>
      </c>
      <c r="G3" s="5">
        <v>44406</v>
      </c>
      <c r="H3" s="4">
        <v>1</v>
      </c>
      <c r="I3" s="4">
        <v>2</v>
      </c>
      <c r="J3" s="4">
        <v>2</v>
      </c>
      <c r="K3" s="4" t="s">
        <v>29</v>
      </c>
      <c r="L3" s="4">
        <v>4100</v>
      </c>
      <c r="M3" s="4">
        <v>4100</v>
      </c>
      <c r="N3" s="4" t="s">
        <v>35</v>
      </c>
      <c r="O3" s="4" t="s">
        <v>31</v>
      </c>
      <c r="P3" s="4" t="s">
        <v>32</v>
      </c>
      <c r="Q3" s="4">
        <v>0</v>
      </c>
      <c r="R3" s="6">
        <v>44403</v>
      </c>
      <c r="S3" s="5">
        <v>44421</v>
      </c>
      <c r="T3" s="4" t="s">
        <v>33</v>
      </c>
      <c r="U3" s="4">
        <v>4100</v>
      </c>
      <c r="V3" s="4">
        <v>0</v>
      </c>
      <c r="W3" s="4">
        <v>0</v>
      </c>
      <c r="X3" s="4">
        <v>2209146</v>
      </c>
    </row>
    <row r="4" s="4" customFormat="1" spans="1:24">
      <c r="A4" s="4">
        <v>15948206847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44405</v>
      </c>
      <c r="G4" s="5">
        <v>44406</v>
      </c>
      <c r="H4" s="4">
        <v>1</v>
      </c>
      <c r="I4" s="4">
        <v>1</v>
      </c>
      <c r="J4" s="4">
        <v>1</v>
      </c>
      <c r="K4" s="4" t="s">
        <v>29</v>
      </c>
      <c r="L4" s="4">
        <v>295.8</v>
      </c>
      <c r="M4" s="4">
        <v>295.8</v>
      </c>
      <c r="N4" s="4" t="s">
        <v>38</v>
      </c>
      <c r="O4" s="4" t="s">
        <v>31</v>
      </c>
      <c r="P4" s="4" t="s">
        <v>32</v>
      </c>
      <c r="Q4" s="4">
        <v>0</v>
      </c>
      <c r="R4" s="6">
        <v>44404</v>
      </c>
      <c r="S4" s="5">
        <v>44421</v>
      </c>
      <c r="T4" s="4" t="s">
        <v>33</v>
      </c>
      <c r="U4" s="4">
        <v>295.8</v>
      </c>
      <c r="V4" s="4">
        <v>0</v>
      </c>
      <c r="W4" s="4">
        <v>0</v>
      </c>
      <c r="X4" s="4">
        <v>2209876</v>
      </c>
    </row>
    <row r="5" s="4" customFormat="1" spans="1:24">
      <c r="A5" s="4">
        <v>15949240182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44405</v>
      </c>
      <c r="G5" s="5">
        <v>44406</v>
      </c>
      <c r="H5" s="4">
        <v>2</v>
      </c>
      <c r="I5" s="4">
        <v>1</v>
      </c>
      <c r="J5" s="4">
        <v>2</v>
      </c>
      <c r="K5" s="4" t="s">
        <v>29</v>
      </c>
      <c r="L5" s="4">
        <v>556</v>
      </c>
      <c r="M5" s="4">
        <v>556</v>
      </c>
      <c r="N5" s="4" t="s">
        <v>41</v>
      </c>
      <c r="O5" s="4" t="s">
        <v>31</v>
      </c>
      <c r="P5" s="4" t="s">
        <v>32</v>
      </c>
      <c r="Q5" s="4">
        <v>0</v>
      </c>
      <c r="R5" s="6">
        <v>44404</v>
      </c>
      <c r="S5" s="5">
        <v>44421</v>
      </c>
      <c r="T5" s="4" t="s">
        <v>33</v>
      </c>
      <c r="U5" s="4">
        <v>556</v>
      </c>
      <c r="V5" s="4">
        <v>0</v>
      </c>
      <c r="W5" s="4">
        <v>0</v>
      </c>
      <c r="X5" s="4">
        <v>2210064</v>
      </c>
    </row>
    <row r="6" s="4" customFormat="1" spans="1:24">
      <c r="A6" s="4">
        <v>15950167448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44405</v>
      </c>
      <c r="G6" s="5">
        <v>44406</v>
      </c>
      <c r="H6" s="4">
        <v>2</v>
      </c>
      <c r="I6" s="4">
        <v>1</v>
      </c>
      <c r="J6" s="4">
        <v>2</v>
      </c>
      <c r="K6" s="4" t="s">
        <v>29</v>
      </c>
      <c r="L6" s="4">
        <v>556</v>
      </c>
      <c r="M6" s="4">
        <v>556</v>
      </c>
      <c r="N6" s="4" t="s">
        <v>42</v>
      </c>
      <c r="O6" s="4" t="s">
        <v>31</v>
      </c>
      <c r="P6" s="4" t="s">
        <v>32</v>
      </c>
      <c r="Q6" s="4">
        <v>0</v>
      </c>
      <c r="R6" s="6">
        <v>44404</v>
      </c>
      <c r="S6" s="5">
        <v>44421</v>
      </c>
      <c r="T6" s="4" t="s">
        <v>33</v>
      </c>
      <c r="U6" s="4">
        <v>556</v>
      </c>
      <c r="V6" s="4">
        <v>0</v>
      </c>
      <c r="W6" s="4">
        <v>0</v>
      </c>
      <c r="X6" s="4">
        <v>2210251</v>
      </c>
    </row>
    <row r="7" s="4" customFormat="1" spans="1:24">
      <c r="A7" s="4">
        <v>15956357096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44405</v>
      </c>
      <c r="G7" s="5">
        <v>44406</v>
      </c>
      <c r="H7" s="4">
        <v>1</v>
      </c>
      <c r="I7" s="4">
        <v>1</v>
      </c>
      <c r="J7" s="4">
        <v>1</v>
      </c>
      <c r="K7" s="4" t="s">
        <v>29</v>
      </c>
      <c r="L7" s="4">
        <v>415.46</v>
      </c>
      <c r="M7" s="4">
        <v>415.46</v>
      </c>
      <c r="N7" s="4" t="s">
        <v>45</v>
      </c>
      <c r="O7" s="4" t="s">
        <v>31</v>
      </c>
      <c r="P7" s="4" t="s">
        <v>32</v>
      </c>
      <c r="Q7" s="4">
        <v>0</v>
      </c>
      <c r="R7" s="6">
        <v>44405</v>
      </c>
      <c r="S7" s="5">
        <v>44421</v>
      </c>
      <c r="T7" s="4" t="s">
        <v>33</v>
      </c>
      <c r="U7" s="4">
        <v>415.46</v>
      </c>
      <c r="V7" s="4">
        <v>0</v>
      </c>
      <c r="W7" s="4">
        <v>0</v>
      </c>
      <c r="X7" s="4">
        <v>2210801</v>
      </c>
    </row>
    <row r="8" s="4" customFormat="1" spans="1:24">
      <c r="A8" s="4">
        <v>15957415046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44405</v>
      </c>
      <c r="G8" s="5">
        <v>44406</v>
      </c>
      <c r="H8" s="4">
        <v>1</v>
      </c>
      <c r="I8" s="4">
        <v>1</v>
      </c>
      <c r="J8" s="4">
        <v>1</v>
      </c>
      <c r="K8" s="4" t="s">
        <v>29</v>
      </c>
      <c r="L8" s="4">
        <v>1089.57</v>
      </c>
      <c r="M8" s="4">
        <v>1089.57</v>
      </c>
      <c r="N8" s="4" t="s">
        <v>48</v>
      </c>
      <c r="O8" s="4" t="s">
        <v>31</v>
      </c>
      <c r="P8" s="4" t="s">
        <v>32</v>
      </c>
      <c r="Q8" s="4">
        <v>0</v>
      </c>
      <c r="R8" s="6">
        <v>44405</v>
      </c>
      <c r="S8" s="5">
        <v>44421</v>
      </c>
      <c r="T8" s="4" t="s">
        <v>33</v>
      </c>
      <c r="U8" s="4">
        <v>1089.57</v>
      </c>
      <c r="V8" s="4">
        <v>0</v>
      </c>
      <c r="W8" s="4">
        <v>0</v>
      </c>
      <c r="X8" s="4">
        <v>2211073</v>
      </c>
    </row>
    <row r="9" s="4" customFormat="1" spans="1:24">
      <c r="A9" s="4">
        <v>15958061987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44405</v>
      </c>
      <c r="G9" s="5">
        <v>44406</v>
      </c>
      <c r="H9" s="4">
        <v>1</v>
      </c>
      <c r="I9" s="4">
        <v>1</v>
      </c>
      <c r="J9" s="4">
        <v>1</v>
      </c>
      <c r="K9" s="4" t="s">
        <v>29</v>
      </c>
      <c r="L9" s="4">
        <v>80.58</v>
      </c>
      <c r="M9" s="4">
        <v>80.58</v>
      </c>
      <c r="N9" s="4" t="s">
        <v>51</v>
      </c>
      <c r="O9" s="4" t="s">
        <v>31</v>
      </c>
      <c r="P9" s="4" t="s">
        <v>32</v>
      </c>
      <c r="Q9" s="4">
        <v>0</v>
      </c>
      <c r="R9" s="6">
        <v>44405</v>
      </c>
      <c r="S9" s="5">
        <v>44421</v>
      </c>
      <c r="T9" s="4" t="s">
        <v>33</v>
      </c>
      <c r="U9" s="4">
        <v>80.58</v>
      </c>
      <c r="V9" s="4">
        <v>0</v>
      </c>
      <c r="W9" s="4">
        <v>0</v>
      </c>
      <c r="X9" s="4">
        <v>2211197</v>
      </c>
    </row>
    <row r="10" s="4" customFormat="1" spans="1:24">
      <c r="A10" s="4">
        <v>15958797000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44405</v>
      </c>
      <c r="G10" s="5">
        <v>44406</v>
      </c>
      <c r="H10" s="4">
        <v>1</v>
      </c>
      <c r="I10" s="4">
        <v>1</v>
      </c>
      <c r="J10" s="4">
        <v>1</v>
      </c>
      <c r="K10" s="4" t="s">
        <v>29</v>
      </c>
      <c r="L10" s="4">
        <v>276.17</v>
      </c>
      <c r="M10" s="4">
        <v>276.17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44405</v>
      </c>
      <c r="S10" s="5">
        <v>44421</v>
      </c>
      <c r="T10" s="4" t="s">
        <v>33</v>
      </c>
      <c r="U10" s="4">
        <v>276.17</v>
      </c>
      <c r="V10" s="4">
        <v>0</v>
      </c>
      <c r="W10" s="4">
        <v>0</v>
      </c>
      <c r="X10" s="4">
        <v>2211329</v>
      </c>
    </row>
    <row r="11" s="4" customFormat="1" spans="1:24">
      <c r="A11" s="4">
        <v>15959495553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44405</v>
      </c>
      <c r="G11" s="5">
        <v>44406</v>
      </c>
      <c r="H11" s="4">
        <v>1</v>
      </c>
      <c r="I11" s="4">
        <v>1</v>
      </c>
      <c r="J11" s="4">
        <v>1</v>
      </c>
      <c r="K11" s="4" t="s">
        <v>29</v>
      </c>
      <c r="L11" s="4">
        <v>253</v>
      </c>
      <c r="M11" s="4">
        <v>253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44405</v>
      </c>
      <c r="S11" s="5">
        <v>44421</v>
      </c>
      <c r="T11" s="4" t="s">
        <v>33</v>
      </c>
      <c r="U11" s="4">
        <v>253</v>
      </c>
      <c r="V11" s="4">
        <v>0</v>
      </c>
      <c r="W11" s="4">
        <v>0</v>
      </c>
      <c r="X11" s="4">
        <v>2211646</v>
      </c>
    </row>
    <row r="12" s="4" customFormat="1" spans="1:24">
      <c r="A12" s="4">
        <v>15959912100</v>
      </c>
      <c r="B12" s="4" t="s">
        <v>25</v>
      </c>
      <c r="C12" s="4" t="s">
        <v>26</v>
      </c>
      <c r="D12" s="4" t="s">
        <v>49</v>
      </c>
      <c r="E12" s="4" t="s">
        <v>50</v>
      </c>
      <c r="F12" s="5">
        <v>44405</v>
      </c>
      <c r="G12" s="5">
        <v>44406</v>
      </c>
      <c r="H12" s="4">
        <v>1</v>
      </c>
      <c r="I12" s="4">
        <v>1</v>
      </c>
      <c r="J12" s="4">
        <v>1</v>
      </c>
      <c r="K12" s="4" t="s">
        <v>29</v>
      </c>
      <c r="L12" s="4">
        <v>81.6</v>
      </c>
      <c r="M12" s="4">
        <v>81.6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44405</v>
      </c>
      <c r="S12" s="5">
        <v>44421</v>
      </c>
      <c r="T12" s="4" t="s">
        <v>33</v>
      </c>
      <c r="U12" s="4">
        <v>81.6</v>
      </c>
      <c r="V12" s="4">
        <v>0</v>
      </c>
      <c r="W12" s="4">
        <v>0</v>
      </c>
      <c r="X12" s="4">
        <v>2211852</v>
      </c>
    </row>
    <row r="13" s="4" customFormat="1" spans="1:24">
      <c r="A13" s="4">
        <v>15960025435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44405</v>
      </c>
      <c r="G13" s="5">
        <v>44406</v>
      </c>
      <c r="H13" s="4">
        <v>1</v>
      </c>
      <c r="I13" s="4">
        <v>1</v>
      </c>
      <c r="J13" s="4">
        <v>1</v>
      </c>
      <c r="K13" s="4" t="s">
        <v>29</v>
      </c>
      <c r="L13" s="4">
        <v>253</v>
      </c>
      <c r="M13" s="4">
        <v>253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44405</v>
      </c>
      <c r="S13" s="5">
        <v>44421</v>
      </c>
      <c r="T13" s="4" t="s">
        <v>33</v>
      </c>
      <c r="U13" s="4">
        <v>253</v>
      </c>
      <c r="V13" s="4">
        <v>0</v>
      </c>
      <c r="W13" s="4">
        <v>0</v>
      </c>
      <c r="X13" s="4">
        <v>2211929</v>
      </c>
    </row>
    <row r="14" s="4" customFormat="1" spans="1:24">
      <c r="A14" s="4">
        <v>15960029008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44405</v>
      </c>
      <c r="G14" s="5">
        <v>44406</v>
      </c>
      <c r="H14" s="4">
        <v>1</v>
      </c>
      <c r="I14" s="4">
        <v>1</v>
      </c>
      <c r="J14" s="4">
        <v>1</v>
      </c>
      <c r="K14" s="4" t="s">
        <v>29</v>
      </c>
      <c r="L14" s="4">
        <v>90.78</v>
      </c>
      <c r="M14" s="4">
        <v>90.78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44405</v>
      </c>
      <c r="S14" s="5">
        <v>44421</v>
      </c>
      <c r="T14" s="4" t="s">
        <v>33</v>
      </c>
      <c r="U14" s="4">
        <v>90.78</v>
      </c>
      <c r="V14" s="4">
        <v>0</v>
      </c>
      <c r="W14" s="4">
        <v>0</v>
      </c>
      <c r="X14" s="4">
        <v>2211931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D21" sqref="D21"/>
    </sheetView>
  </sheetViews>
  <sheetFormatPr defaultColWidth="9" defaultRowHeight="13.5"/>
  <cols>
    <col min="1" max="1" width="12.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4">
        <v>15903497760</v>
      </c>
      <c r="B2" s="5">
        <v>44405</v>
      </c>
      <c r="C2" s="5">
        <v>44406</v>
      </c>
      <c r="D2" s="4">
        <v>2100</v>
      </c>
      <c r="E2" s="4" t="str">
        <f>VLOOKUP(A2,HOP!A:L,12,0)</f>
        <v>2100.00</v>
      </c>
      <c r="F2" s="4" t="str">
        <f>VLOOKUP(A2,HOP!A:C,3,0)</f>
        <v>2205899</v>
      </c>
      <c r="G2" s="4">
        <f>D2-E2</f>
        <v>0</v>
      </c>
      <c r="H2" s="4" t="str">
        <f>$H$1&amp;F2</f>
        <v>，2205899</v>
      </c>
      <c r="I2" s="4" t="str">
        <f>VLOOKUP(A2,HOP!A:T,20,0)</f>
        <v>直采</v>
      </c>
    </row>
    <row r="3" s="4" customFormat="1" spans="1:9">
      <c r="A3" s="4">
        <v>15937843340</v>
      </c>
      <c r="B3" s="5">
        <v>44404</v>
      </c>
      <c r="C3" s="5">
        <v>44406</v>
      </c>
      <c r="D3" s="4">
        <v>4100</v>
      </c>
      <c r="E3" s="4" t="str">
        <f>VLOOKUP(A3,HOP!A:L,12,0)</f>
        <v>4100.00</v>
      </c>
      <c r="F3" s="4" t="str">
        <f>VLOOKUP(A3,HOP!A:C,3,0)</f>
        <v>2209146</v>
      </c>
      <c r="G3" s="4">
        <f t="shared" ref="G3:G14" si="0">D3-E3</f>
        <v>0</v>
      </c>
      <c r="H3" s="4" t="str">
        <f t="shared" ref="H3:H14" si="1">$H$1&amp;F3</f>
        <v>，2209146</v>
      </c>
      <c r="I3" s="4" t="str">
        <f>VLOOKUP(A3,HOP!A:T,20,0)</f>
        <v>直采</v>
      </c>
    </row>
    <row r="4" s="4" customFormat="1" spans="1:9">
      <c r="A4" s="4">
        <v>15948206847</v>
      </c>
      <c r="B4" s="5">
        <v>44405</v>
      </c>
      <c r="C4" s="5">
        <v>44406</v>
      </c>
      <c r="D4" s="4">
        <v>295.8</v>
      </c>
      <c r="E4" s="4" t="str">
        <f>VLOOKUP(A4,HOP!A:L,12,0)</f>
        <v>295.80</v>
      </c>
      <c r="F4" s="4" t="str">
        <f>VLOOKUP(A4,HOP!A:C,3,0)</f>
        <v>2209876</v>
      </c>
      <c r="G4" s="4">
        <f t="shared" si="0"/>
        <v>0</v>
      </c>
      <c r="H4" s="4" t="str">
        <f t="shared" si="1"/>
        <v>，2209876</v>
      </c>
      <c r="I4" s="4" t="str">
        <f>VLOOKUP(A4,HOP!A:T,20,0)</f>
        <v>Saas酒店</v>
      </c>
    </row>
    <row r="5" s="4" customFormat="1" spans="1:9">
      <c r="A5" s="4">
        <v>15949240182</v>
      </c>
      <c r="B5" s="5">
        <v>44405</v>
      </c>
      <c r="C5" s="5">
        <v>44406</v>
      </c>
      <c r="D5" s="4">
        <v>556</v>
      </c>
      <c r="E5" s="4" t="str">
        <f>VLOOKUP(A5,HOP!A:L,12,0)</f>
        <v>556.00</v>
      </c>
      <c r="F5" s="4" t="str">
        <f>VLOOKUP(A5,HOP!A:C,3,0)</f>
        <v>2210064</v>
      </c>
      <c r="G5" s="4">
        <f t="shared" si="0"/>
        <v>0</v>
      </c>
      <c r="H5" s="4" t="str">
        <f t="shared" si="1"/>
        <v>，2210064</v>
      </c>
      <c r="I5" s="4" t="str">
        <f>VLOOKUP(A5,HOP!A:T,20,0)</f>
        <v>直采</v>
      </c>
    </row>
    <row r="6" s="4" customFormat="1" spans="1:9">
      <c r="A6" s="4">
        <v>15950167448</v>
      </c>
      <c r="B6" s="5">
        <v>44405</v>
      </c>
      <c r="C6" s="5">
        <v>44406</v>
      </c>
      <c r="D6" s="4">
        <v>556</v>
      </c>
      <c r="E6" s="4" t="str">
        <f>VLOOKUP(A6,HOP!A:L,12,0)</f>
        <v>556.00</v>
      </c>
      <c r="F6" s="4" t="str">
        <f>VLOOKUP(A6,HOP!A:C,3,0)</f>
        <v>2210251</v>
      </c>
      <c r="G6" s="4">
        <f t="shared" si="0"/>
        <v>0</v>
      </c>
      <c r="H6" s="4" t="str">
        <f t="shared" si="1"/>
        <v>，2210251</v>
      </c>
      <c r="I6" s="4" t="str">
        <f>VLOOKUP(A6,HOP!A:T,20,0)</f>
        <v>直采</v>
      </c>
    </row>
    <row r="7" s="4" customFormat="1" spans="1:9">
      <c r="A7" s="4">
        <v>15956357096</v>
      </c>
      <c r="B7" s="5">
        <v>44405</v>
      </c>
      <c r="C7" s="5">
        <v>44406</v>
      </c>
      <c r="D7" s="4">
        <v>415.46</v>
      </c>
      <c r="E7" s="4" t="str">
        <f>VLOOKUP(A7,HOP!A:L,12,0)</f>
        <v>415.46</v>
      </c>
      <c r="F7" s="4" t="str">
        <f>VLOOKUP(A7,HOP!A:C,3,0)</f>
        <v>2210801</v>
      </c>
      <c r="G7" s="4">
        <f t="shared" si="0"/>
        <v>0</v>
      </c>
      <c r="H7" s="4" t="str">
        <f t="shared" si="1"/>
        <v>，2210801</v>
      </c>
      <c r="I7" s="4" t="str">
        <f>VLOOKUP(A7,HOP!A:T,20,0)</f>
        <v>直连</v>
      </c>
    </row>
    <row r="8" s="4" customFormat="1" spans="1:9">
      <c r="A8" s="4">
        <v>15957415046</v>
      </c>
      <c r="B8" s="5">
        <v>44405</v>
      </c>
      <c r="C8" s="5">
        <v>44406</v>
      </c>
      <c r="D8" s="4">
        <v>1089.57</v>
      </c>
      <c r="E8" s="4" t="str">
        <f>VLOOKUP(A8,HOP!A:L,12,0)</f>
        <v>1089.57</v>
      </c>
      <c r="F8" s="4" t="str">
        <f>VLOOKUP(A8,HOP!A:C,3,0)</f>
        <v>2211073</v>
      </c>
      <c r="G8" s="4">
        <f t="shared" si="0"/>
        <v>0</v>
      </c>
      <c r="H8" s="4" t="str">
        <f t="shared" si="1"/>
        <v>，2211073</v>
      </c>
      <c r="I8" s="4" t="str">
        <f>VLOOKUP(A8,HOP!A:T,20,0)</f>
        <v>直连</v>
      </c>
    </row>
    <row r="9" s="4" customFormat="1" spans="1:9">
      <c r="A9" s="4">
        <v>15958061987</v>
      </c>
      <c r="B9" s="5">
        <v>44405</v>
      </c>
      <c r="C9" s="5">
        <v>44406</v>
      </c>
      <c r="D9" s="4">
        <v>80.58</v>
      </c>
      <c r="E9" s="4" t="str">
        <f>VLOOKUP(A9,HOP!A:L,12,0)</f>
        <v>80.58</v>
      </c>
      <c r="F9" s="4" t="str">
        <f>VLOOKUP(A9,HOP!A:C,3,0)</f>
        <v>2211197</v>
      </c>
      <c r="G9" s="4">
        <f t="shared" si="0"/>
        <v>0</v>
      </c>
      <c r="H9" s="4" t="str">
        <f t="shared" si="1"/>
        <v>，2211197</v>
      </c>
      <c r="I9" s="4" t="str">
        <f>VLOOKUP(A9,HOP!A:T,20,0)</f>
        <v>Saas酒店</v>
      </c>
    </row>
    <row r="10" s="4" customFormat="1" spans="1:9">
      <c r="A10" s="4">
        <v>15958797000</v>
      </c>
      <c r="B10" s="5">
        <v>44405</v>
      </c>
      <c r="C10" s="5">
        <v>44406</v>
      </c>
      <c r="D10" s="4">
        <v>276.17</v>
      </c>
      <c r="E10" s="4" t="str">
        <f>VLOOKUP(A10,HOP!A:L,12,0)</f>
        <v>276.17</v>
      </c>
      <c r="F10" s="4" t="str">
        <f>VLOOKUP(A10,HOP!A:C,3,0)</f>
        <v>2211329</v>
      </c>
      <c r="G10" s="4">
        <f t="shared" si="0"/>
        <v>0</v>
      </c>
      <c r="H10" s="4" t="str">
        <f t="shared" si="1"/>
        <v>，2211329</v>
      </c>
      <c r="I10" s="4" t="str">
        <f>VLOOKUP(A10,HOP!A:T,20,0)</f>
        <v>直连</v>
      </c>
    </row>
    <row r="11" s="4" customFormat="1" spans="1:9">
      <c r="A11" s="4">
        <v>15959495553</v>
      </c>
      <c r="B11" s="5">
        <v>44405</v>
      </c>
      <c r="C11" s="5">
        <v>44406</v>
      </c>
      <c r="D11" s="4">
        <v>253</v>
      </c>
      <c r="E11" s="4" t="str">
        <f>VLOOKUP(A11,HOP!A:L,12,0)</f>
        <v>253.00</v>
      </c>
      <c r="F11" s="4" t="str">
        <f>VLOOKUP(A11,HOP!A:C,3,0)</f>
        <v>2211646</v>
      </c>
      <c r="G11" s="4">
        <f t="shared" si="0"/>
        <v>0</v>
      </c>
      <c r="H11" s="4" t="str">
        <f t="shared" si="1"/>
        <v>，2211646</v>
      </c>
      <c r="I11" s="4" t="str">
        <f>VLOOKUP(A11,HOP!A:T,20,0)</f>
        <v>直采</v>
      </c>
    </row>
    <row r="12" s="4" customFormat="1" spans="1:9">
      <c r="A12" s="4">
        <v>15959912100</v>
      </c>
      <c r="B12" s="5">
        <v>44405</v>
      </c>
      <c r="C12" s="5">
        <v>44406</v>
      </c>
      <c r="D12" s="4">
        <v>81.6</v>
      </c>
      <c r="E12" s="4" t="str">
        <f>VLOOKUP(A12,HOP!A:L,12,0)</f>
        <v>81.60</v>
      </c>
      <c r="F12" s="4" t="str">
        <f>VLOOKUP(A12,HOP!A:C,3,0)</f>
        <v>2211852</v>
      </c>
      <c r="G12" s="4">
        <f t="shared" si="0"/>
        <v>0</v>
      </c>
      <c r="H12" s="4" t="str">
        <f t="shared" si="1"/>
        <v>，2211852</v>
      </c>
      <c r="I12" s="4" t="str">
        <f>VLOOKUP(A12,HOP!A:T,20,0)</f>
        <v>Saas酒店</v>
      </c>
    </row>
    <row r="13" s="4" customFormat="1" spans="1:9">
      <c r="A13" s="4">
        <v>15960025435</v>
      </c>
      <c r="B13" s="5">
        <v>44405</v>
      </c>
      <c r="C13" s="5">
        <v>44406</v>
      </c>
      <c r="D13" s="4">
        <v>253</v>
      </c>
      <c r="E13" s="4" t="str">
        <f>VLOOKUP(A13,HOP!A:L,12,0)</f>
        <v>253.00</v>
      </c>
      <c r="F13" s="4" t="str">
        <f>VLOOKUP(A13,HOP!A:C,3,0)</f>
        <v>2211929</v>
      </c>
      <c r="G13" s="4">
        <f t="shared" si="0"/>
        <v>0</v>
      </c>
      <c r="H13" s="4" t="str">
        <f t="shared" si="1"/>
        <v>，2211929</v>
      </c>
      <c r="I13" s="4" t="str">
        <f>VLOOKUP(A13,HOP!A:T,20,0)</f>
        <v>直采</v>
      </c>
    </row>
    <row r="14" s="4" customFormat="1" spans="1:9">
      <c r="A14" s="4">
        <v>15960029008</v>
      </c>
      <c r="B14" s="5">
        <v>44405</v>
      </c>
      <c r="C14" s="5">
        <v>44406</v>
      </c>
      <c r="D14" s="4">
        <v>90.78</v>
      </c>
      <c r="E14" s="4" t="str">
        <f>VLOOKUP(A14,HOP!A:L,12,0)</f>
        <v>90.78</v>
      </c>
      <c r="F14" s="4" t="str">
        <f>VLOOKUP(A14,HOP!A:C,3,0)</f>
        <v>2211931</v>
      </c>
      <c r="G14" s="4">
        <f t="shared" si="0"/>
        <v>0</v>
      </c>
      <c r="H14" s="4" t="str">
        <f t="shared" si="1"/>
        <v>，2211931</v>
      </c>
      <c r="I14" s="4" t="str">
        <f>VLOOKUP(A14,HOP!A:T,20,0)</f>
        <v>Saas酒店</v>
      </c>
    </row>
    <row r="16" spans="4:4">
      <c r="D16" s="4">
        <f>SUM(D2:D15)</f>
        <v>10147.96</v>
      </c>
    </row>
    <row r="19" spans="1:1">
      <c r="A19" s="4" t="s">
        <v>64</v>
      </c>
    </row>
    <row r="20" spans="1:1">
      <c r="A20" s="4" t="s">
        <v>65</v>
      </c>
    </row>
    <row r="21" spans="1:1">
      <c r="A21" s="4" t="s">
        <v>66</v>
      </c>
    </row>
    <row r="22" spans="1:1">
      <c r="A22" s="4" t="s">
        <v>67</v>
      </c>
    </row>
    <row r="23" spans="1:1">
      <c r="A23" s="4" t="s">
        <v>68</v>
      </c>
    </row>
  </sheetData>
  <autoFilter ref="A1:XFD1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</row>
    <row r="2" s="1" customFormat="1" spans="1:20">
      <c r="A2" s="3">
        <v>15960029008</v>
      </c>
      <c r="B2" s="1" t="s">
        <v>86</v>
      </c>
      <c r="C2" s="1" t="s">
        <v>87</v>
      </c>
      <c r="D2" s="1" t="s">
        <v>88</v>
      </c>
      <c r="E2" s="1" t="s">
        <v>62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</row>
    <row r="3" s="1" customFormat="1" spans="1:20">
      <c r="A3" s="3">
        <v>15960025435</v>
      </c>
      <c r="B3" s="1" t="s">
        <v>86</v>
      </c>
      <c r="C3" s="1" t="s">
        <v>100</v>
      </c>
      <c r="D3" s="1" t="s">
        <v>101</v>
      </c>
      <c r="E3" s="1" t="s">
        <v>59</v>
      </c>
      <c r="F3" s="1" t="s">
        <v>86</v>
      </c>
      <c r="G3" s="1" t="s">
        <v>89</v>
      </c>
      <c r="H3" s="1" t="s">
        <v>90</v>
      </c>
      <c r="I3" s="1" t="s">
        <v>102</v>
      </c>
      <c r="J3" s="1" t="s">
        <v>92</v>
      </c>
      <c r="K3" s="1" t="s">
        <v>102</v>
      </c>
      <c r="L3" s="1" t="s">
        <v>102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103</v>
      </c>
      <c r="R3" s="1" t="s">
        <v>97</v>
      </c>
      <c r="S3" s="1" t="s">
        <v>98</v>
      </c>
      <c r="T3" s="1" t="s">
        <v>104</v>
      </c>
    </row>
    <row r="4" s="1" customFormat="1" spans="1:20">
      <c r="A4" s="3">
        <v>15959912100</v>
      </c>
      <c r="B4" s="1" t="s">
        <v>86</v>
      </c>
      <c r="C4" s="1" t="s">
        <v>105</v>
      </c>
      <c r="D4" s="1" t="s">
        <v>106</v>
      </c>
      <c r="E4" s="1" t="s">
        <v>58</v>
      </c>
      <c r="F4" s="1" t="s">
        <v>86</v>
      </c>
      <c r="G4" s="1" t="s">
        <v>89</v>
      </c>
      <c r="H4" s="1" t="s">
        <v>90</v>
      </c>
      <c r="I4" s="1" t="s">
        <v>107</v>
      </c>
      <c r="J4" s="1" t="s">
        <v>92</v>
      </c>
      <c r="K4" s="1" t="s">
        <v>107</v>
      </c>
      <c r="L4" s="1" t="s">
        <v>107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108</v>
      </c>
      <c r="R4" s="1" t="s">
        <v>97</v>
      </c>
      <c r="S4" s="1" t="s">
        <v>98</v>
      </c>
      <c r="T4" s="1" t="s">
        <v>99</v>
      </c>
    </row>
    <row r="5" s="1" customFormat="1" spans="1:20">
      <c r="A5" s="3">
        <v>15959495553</v>
      </c>
      <c r="B5" s="1" t="s">
        <v>86</v>
      </c>
      <c r="C5" s="1" t="s">
        <v>109</v>
      </c>
      <c r="D5" s="1" t="s">
        <v>101</v>
      </c>
      <c r="E5" s="1" t="s">
        <v>57</v>
      </c>
      <c r="F5" s="1" t="s">
        <v>86</v>
      </c>
      <c r="G5" s="1" t="s">
        <v>89</v>
      </c>
      <c r="H5" s="1" t="s">
        <v>90</v>
      </c>
      <c r="I5" s="1" t="s">
        <v>102</v>
      </c>
      <c r="J5" s="1" t="s">
        <v>92</v>
      </c>
      <c r="K5" s="1" t="s">
        <v>102</v>
      </c>
      <c r="L5" s="1" t="s">
        <v>102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110</v>
      </c>
      <c r="R5" s="1" t="s">
        <v>97</v>
      </c>
      <c r="S5" s="1" t="s">
        <v>98</v>
      </c>
      <c r="T5" s="1" t="s">
        <v>104</v>
      </c>
    </row>
    <row r="6" s="1" customFormat="1" spans="1:20">
      <c r="A6" s="3">
        <v>15958797000</v>
      </c>
      <c r="B6" s="1" t="s">
        <v>86</v>
      </c>
      <c r="C6" s="1" t="s">
        <v>111</v>
      </c>
      <c r="D6" s="1" t="s">
        <v>112</v>
      </c>
      <c r="E6" s="1" t="s">
        <v>113</v>
      </c>
      <c r="F6" s="1" t="s">
        <v>86</v>
      </c>
      <c r="G6" s="1" t="s">
        <v>89</v>
      </c>
      <c r="H6" s="1" t="s">
        <v>90</v>
      </c>
      <c r="I6" s="1" t="s">
        <v>114</v>
      </c>
      <c r="J6" s="1" t="s">
        <v>92</v>
      </c>
      <c r="K6" s="1" t="s">
        <v>114</v>
      </c>
      <c r="L6" s="1" t="s">
        <v>114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115</v>
      </c>
      <c r="R6" s="1" t="s">
        <v>97</v>
      </c>
      <c r="S6" s="1" t="s">
        <v>98</v>
      </c>
      <c r="T6" s="1" t="s">
        <v>116</v>
      </c>
    </row>
    <row r="7" s="1" customFormat="1" spans="1:20">
      <c r="A7" s="3">
        <v>15958061987</v>
      </c>
      <c r="B7" s="1" t="s">
        <v>86</v>
      </c>
      <c r="C7" s="1" t="s">
        <v>117</v>
      </c>
      <c r="D7" s="1" t="s">
        <v>106</v>
      </c>
      <c r="E7" s="1" t="s">
        <v>51</v>
      </c>
      <c r="F7" s="1" t="s">
        <v>86</v>
      </c>
      <c r="G7" s="1" t="s">
        <v>89</v>
      </c>
      <c r="H7" s="1" t="s">
        <v>90</v>
      </c>
      <c r="I7" s="1" t="s">
        <v>118</v>
      </c>
      <c r="J7" s="1" t="s">
        <v>92</v>
      </c>
      <c r="K7" s="1" t="s">
        <v>118</v>
      </c>
      <c r="L7" s="1" t="s">
        <v>118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119</v>
      </c>
      <c r="R7" s="1" t="s">
        <v>97</v>
      </c>
      <c r="S7" s="1" t="s">
        <v>98</v>
      </c>
      <c r="T7" s="1" t="s">
        <v>99</v>
      </c>
    </row>
    <row r="8" s="1" customFormat="1" spans="1:20">
      <c r="A8" s="3">
        <v>15957415046</v>
      </c>
      <c r="B8" s="1" t="s">
        <v>86</v>
      </c>
      <c r="C8" s="1" t="s">
        <v>120</v>
      </c>
      <c r="D8" s="1" t="s">
        <v>121</v>
      </c>
      <c r="E8" s="1" t="s">
        <v>48</v>
      </c>
      <c r="F8" s="1" t="s">
        <v>86</v>
      </c>
      <c r="G8" s="1" t="s">
        <v>89</v>
      </c>
      <c r="H8" s="1" t="s">
        <v>90</v>
      </c>
      <c r="I8" s="1" t="s">
        <v>122</v>
      </c>
      <c r="J8" s="1" t="s">
        <v>92</v>
      </c>
      <c r="K8" s="1" t="s">
        <v>122</v>
      </c>
      <c r="L8" s="1" t="s">
        <v>122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123</v>
      </c>
      <c r="R8" s="1" t="s">
        <v>97</v>
      </c>
      <c r="S8" s="1" t="s">
        <v>98</v>
      </c>
      <c r="T8" s="1" t="s">
        <v>116</v>
      </c>
    </row>
    <row r="9" s="1" customFormat="1" spans="1:20">
      <c r="A9" s="3">
        <v>15956357096</v>
      </c>
      <c r="B9" s="1" t="s">
        <v>86</v>
      </c>
      <c r="C9" s="1" t="s">
        <v>124</v>
      </c>
      <c r="D9" s="1" t="s">
        <v>125</v>
      </c>
      <c r="E9" s="1" t="s">
        <v>45</v>
      </c>
      <c r="F9" s="1" t="s">
        <v>86</v>
      </c>
      <c r="G9" s="1" t="s">
        <v>89</v>
      </c>
      <c r="H9" s="1" t="s">
        <v>90</v>
      </c>
      <c r="I9" s="1" t="s">
        <v>126</v>
      </c>
      <c r="J9" s="1" t="s">
        <v>92</v>
      </c>
      <c r="K9" s="1" t="s">
        <v>126</v>
      </c>
      <c r="L9" s="1" t="s">
        <v>126</v>
      </c>
      <c r="M9" s="1" t="s">
        <v>93</v>
      </c>
      <c r="N9" s="1" t="s">
        <v>93</v>
      </c>
      <c r="O9" s="1" t="s">
        <v>94</v>
      </c>
      <c r="P9" s="1" t="s">
        <v>95</v>
      </c>
      <c r="Q9" s="1" t="s">
        <v>127</v>
      </c>
      <c r="R9" s="1" t="s">
        <v>97</v>
      </c>
      <c r="S9" s="1" t="s">
        <v>98</v>
      </c>
      <c r="T9" s="1" t="s">
        <v>116</v>
      </c>
    </row>
    <row r="10" s="1" customFormat="1" spans="1:20">
      <c r="A10" s="3">
        <v>15950167448</v>
      </c>
      <c r="B10" s="1" t="s">
        <v>128</v>
      </c>
      <c r="C10" s="1" t="s">
        <v>129</v>
      </c>
      <c r="D10" s="1" t="s">
        <v>130</v>
      </c>
      <c r="E10" s="1" t="s">
        <v>42</v>
      </c>
      <c r="F10" s="1" t="s">
        <v>86</v>
      </c>
      <c r="G10" s="1" t="s">
        <v>89</v>
      </c>
      <c r="H10" s="1" t="s">
        <v>90</v>
      </c>
      <c r="I10" s="1" t="s">
        <v>131</v>
      </c>
      <c r="J10" s="1" t="s">
        <v>92</v>
      </c>
      <c r="K10" s="1" t="s">
        <v>131</v>
      </c>
      <c r="L10" s="1" t="s">
        <v>131</v>
      </c>
      <c r="M10" s="1" t="s">
        <v>93</v>
      </c>
      <c r="N10" s="1" t="s">
        <v>93</v>
      </c>
      <c r="O10" s="1" t="s">
        <v>94</v>
      </c>
      <c r="P10" s="1" t="s">
        <v>95</v>
      </c>
      <c r="Q10" s="1" t="s">
        <v>132</v>
      </c>
      <c r="R10" s="1" t="s">
        <v>97</v>
      </c>
      <c r="S10" s="1" t="s">
        <v>98</v>
      </c>
      <c r="T10" s="1" t="s">
        <v>104</v>
      </c>
    </row>
    <row r="11" s="1" customFormat="1" spans="1:20">
      <c r="A11" s="3">
        <v>15949240182</v>
      </c>
      <c r="B11" s="1" t="s">
        <v>128</v>
      </c>
      <c r="C11" s="1" t="s">
        <v>133</v>
      </c>
      <c r="D11" s="1" t="s">
        <v>130</v>
      </c>
      <c r="E11" s="1" t="s">
        <v>41</v>
      </c>
      <c r="F11" s="1" t="s">
        <v>86</v>
      </c>
      <c r="G11" s="1" t="s">
        <v>89</v>
      </c>
      <c r="H11" s="1" t="s">
        <v>90</v>
      </c>
      <c r="I11" s="1" t="s">
        <v>131</v>
      </c>
      <c r="J11" s="1" t="s">
        <v>92</v>
      </c>
      <c r="K11" s="1" t="s">
        <v>131</v>
      </c>
      <c r="L11" s="1" t="s">
        <v>131</v>
      </c>
      <c r="M11" s="1" t="s">
        <v>93</v>
      </c>
      <c r="N11" s="1" t="s">
        <v>93</v>
      </c>
      <c r="O11" s="1" t="s">
        <v>94</v>
      </c>
      <c r="P11" s="1" t="s">
        <v>95</v>
      </c>
      <c r="Q11" s="1" t="s">
        <v>134</v>
      </c>
      <c r="R11" s="1" t="s">
        <v>97</v>
      </c>
      <c r="S11" s="1" t="s">
        <v>98</v>
      </c>
      <c r="T11" s="1" t="s">
        <v>104</v>
      </c>
    </row>
    <row r="12" s="1" customFormat="1" spans="1:20">
      <c r="A12" s="3">
        <v>15948206847</v>
      </c>
      <c r="B12" s="1" t="s">
        <v>128</v>
      </c>
      <c r="C12" s="1" t="s">
        <v>135</v>
      </c>
      <c r="D12" s="1" t="s">
        <v>136</v>
      </c>
      <c r="E12" s="1" t="s">
        <v>38</v>
      </c>
      <c r="F12" s="1" t="s">
        <v>86</v>
      </c>
      <c r="G12" s="1" t="s">
        <v>89</v>
      </c>
      <c r="H12" s="1" t="s">
        <v>90</v>
      </c>
      <c r="I12" s="1" t="s">
        <v>137</v>
      </c>
      <c r="J12" s="1" t="s">
        <v>92</v>
      </c>
      <c r="K12" s="1" t="s">
        <v>137</v>
      </c>
      <c r="L12" s="1" t="s">
        <v>137</v>
      </c>
      <c r="M12" s="1" t="s">
        <v>93</v>
      </c>
      <c r="N12" s="1" t="s">
        <v>93</v>
      </c>
      <c r="O12" s="1" t="s">
        <v>94</v>
      </c>
      <c r="P12" s="1" t="s">
        <v>95</v>
      </c>
      <c r="Q12" s="1" t="s">
        <v>138</v>
      </c>
      <c r="R12" s="1" t="s">
        <v>97</v>
      </c>
      <c r="S12" s="1" t="s">
        <v>98</v>
      </c>
      <c r="T12" s="1" t="s">
        <v>99</v>
      </c>
    </row>
    <row r="13" s="1" customFormat="1" spans="1:20">
      <c r="A13" s="3">
        <v>15937843340</v>
      </c>
      <c r="B13" s="1" t="s">
        <v>139</v>
      </c>
      <c r="C13" s="1" t="s">
        <v>140</v>
      </c>
      <c r="D13" s="1" t="s">
        <v>141</v>
      </c>
      <c r="E13" s="1" t="s">
        <v>35</v>
      </c>
      <c r="F13" s="1" t="s">
        <v>128</v>
      </c>
      <c r="G13" s="1" t="s">
        <v>89</v>
      </c>
      <c r="H13" s="1" t="s">
        <v>90</v>
      </c>
      <c r="I13" s="1" t="s">
        <v>142</v>
      </c>
      <c r="J13" s="1" t="s">
        <v>92</v>
      </c>
      <c r="K13" s="1" t="s">
        <v>142</v>
      </c>
      <c r="L13" s="1" t="s">
        <v>142</v>
      </c>
      <c r="M13" s="1" t="s">
        <v>93</v>
      </c>
      <c r="N13" s="1" t="s">
        <v>93</v>
      </c>
      <c r="O13" s="1" t="s">
        <v>94</v>
      </c>
      <c r="P13" s="1" t="s">
        <v>95</v>
      </c>
      <c r="Q13" s="1" t="s">
        <v>143</v>
      </c>
      <c r="R13" s="1" t="s">
        <v>97</v>
      </c>
      <c r="S13" s="1" t="s">
        <v>98</v>
      </c>
      <c r="T13" s="1" t="s">
        <v>104</v>
      </c>
    </row>
    <row r="14" s="1" customFormat="1" spans="1:20">
      <c r="A14" s="3">
        <v>15903497760</v>
      </c>
      <c r="B14" s="1" t="s">
        <v>144</v>
      </c>
      <c r="C14" s="1" t="s">
        <v>145</v>
      </c>
      <c r="D14" s="1" t="s">
        <v>141</v>
      </c>
      <c r="E14" s="1" t="s">
        <v>30</v>
      </c>
      <c r="F14" s="1" t="s">
        <v>86</v>
      </c>
      <c r="G14" s="1" t="s">
        <v>89</v>
      </c>
      <c r="H14" s="1" t="s">
        <v>90</v>
      </c>
      <c r="I14" s="1" t="s">
        <v>146</v>
      </c>
      <c r="J14" s="1" t="s">
        <v>92</v>
      </c>
      <c r="K14" s="1" t="s">
        <v>146</v>
      </c>
      <c r="L14" s="1" t="s">
        <v>146</v>
      </c>
      <c r="M14" s="1" t="s">
        <v>93</v>
      </c>
      <c r="N14" s="1" t="s">
        <v>93</v>
      </c>
      <c r="O14" s="1" t="s">
        <v>94</v>
      </c>
      <c r="P14" s="1" t="s">
        <v>95</v>
      </c>
      <c r="Q14" s="1" t="s">
        <v>147</v>
      </c>
      <c r="R14" s="1" t="s">
        <v>97</v>
      </c>
      <c r="S14" s="1" t="s">
        <v>98</v>
      </c>
      <c r="T14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2021-08-13T03:42:49Z</dcterms:created>
  <dcterms:modified xsi:type="dcterms:W3CDTF">2021-08-13T03:49:25Z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25C738A246604D98BDD8B80747576881</vt:lpwstr>
  </property>
  <property fmtid="{D5CDD505-2E9C-101B-9397-08002B2CF9AE}" pid="3" name="KSOProductBuildVer">
    <vt:lpwstr>2052-11.1.0.10503</vt:lpwstr>
  </property>
</Properties>
</file>