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对账!$1:$40</definedName>
  </definedNames>
  <calcPr calcId="144525"/>
</workbook>
</file>

<file path=xl/sharedStrings.xml><?xml version="1.0" encoding="utf-8"?>
<sst xmlns="http://schemas.openxmlformats.org/spreadsheetml/2006/main" count="947" uniqueCount="284">
  <si>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</si>
  <si>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</si>
  <si>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</si>
  <si>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</si>
  <si>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</si>
  <si>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</si>
  <si>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</si>
  <si>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</si>
  <si>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</si>
  <si>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</si>
  <si>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</si>
  <si>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</si>
  <si>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</si>
  <si>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</si>
  <si>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</si>
  <si>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</si>
  <si>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</si>
  <si>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</si>
  <si>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</si>
  <si>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</si>
  <si>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</si>
  <si>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</si>
  <si>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</si>
  <si>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</si>
  <si>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</si>
  <si>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</si>
  <si>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</si>
  <si>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[上海]海友酒店(上海斜土东路店)(71450660)</t>
  </si>
  <si>
    <t>双床房&lt;双人入住&gt;&lt;内宾&gt;&lt;预付&gt;&lt;无早&gt;</t>
  </si>
  <si>
    <t>CNY</t>
  </si>
  <si>
    <t>汪淑芳</t>
  </si>
  <si>
    <t>CA11323210813CNY</t>
  </si>
  <si>
    <t>未提现</t>
  </si>
  <si>
    <t>携程开票</t>
  </si>
  <si>
    <t>[上海]全季酒店(上海漕河泾店)(64224450)</t>
  </si>
  <si>
    <t>高级大床房&lt;双人入住&gt;&lt;内宾&gt;&lt;预付&gt;&lt;双早&gt;</t>
  </si>
  <si>
    <t>鲁威</t>
  </si>
  <si>
    <t>退单</t>
  </si>
  <si>
    <t>[上海]全季酒店(上海漕河泾店)(22815645)</t>
  </si>
  <si>
    <t>取消</t>
  </si>
  <si>
    <t>[香港]香港丽豪酒店(Regal Riverside Hotel)(54891689)</t>
  </si>
  <si>
    <t>高级豪华客房&lt;双人入住&gt;&lt;内宾&gt;&lt;预付&gt;&lt;无早&gt;</t>
  </si>
  <si>
    <t>WONG/Tai Kei</t>
  </si>
  <si>
    <t>[哈尔滨]尚客优连锁酒店(哈尔滨太平国际机场店)(73280749)</t>
  </si>
  <si>
    <t>豪华家庭房&lt;双人入住&gt;&lt;内宾&gt;&lt;预付&gt;&lt;无早&gt;</t>
  </si>
  <si>
    <t>寇龙江</t>
  </si>
  <si>
    <t>[阳泉]尚客优精选酒店(阳泉红星美凯龙店)(73295411)</t>
  </si>
  <si>
    <t>商务大床房&lt;双人入住&gt;&lt;内宾&gt;&lt;预付&gt;&lt;双早&gt;</t>
  </si>
  <si>
    <t>朱彦伟</t>
  </si>
  <si>
    <t>[巴中]尚客优品酒店(巴中城西市场店)(71988874)</t>
  </si>
  <si>
    <t>优馨双床房&lt;双人入住&gt;&lt;内宾&gt;&lt;预付&gt;&lt;无早&gt;</t>
  </si>
  <si>
    <t>胡杰</t>
  </si>
  <si>
    <t>[香港]香港帝苑酒店(The Royal Garden Hotel)(54927129)</t>
  </si>
  <si>
    <t>豪华房&lt;内宾&gt;&lt;双人入住&gt;&lt;预付&gt;&lt;无早&gt;</t>
  </si>
  <si>
    <t>Hu/Liping,Kwok/Lanhing,Fan/Xiaoping</t>
  </si>
  <si>
    <t>[瑞金]尚客优酒店(瑞金红都大道客运站店)(71988756)</t>
  </si>
  <si>
    <t>标准大床房&lt;双人入住&gt;&lt;内宾&gt;&lt;预付&gt;&lt;无早&gt;</t>
  </si>
  <si>
    <t>刘美瑶</t>
  </si>
  <si>
    <t>[香港]港青酒店(The Salisbury YMCA of Hong Kong)(64184952)</t>
  </si>
  <si>
    <t>海景房&lt;双人入住&gt;&lt;内宾&gt;&lt;预付&gt;&lt;无早&gt;</t>
  </si>
  <si>
    <t>Tan/Mengqi</t>
  </si>
  <si>
    <t>[杭州]杭州炫颐大酒店(78941236)</t>
  </si>
  <si>
    <t>智选双床房&lt;双人入住&gt;&lt;内宾&gt;&lt;预付&gt;&lt;无早&gt;</t>
  </si>
  <si>
    <t>曹泽昊</t>
  </si>
  <si>
    <t>[抚州]轻住·悦享酒店(抚州青云峰路店)(77185757)</t>
  </si>
  <si>
    <t>悦享双床房&lt;双人入住&gt;&lt;内宾&gt;&lt;预付&gt;&lt;无早&gt;</t>
  </si>
  <si>
    <t>饶宙锋</t>
  </si>
  <si>
    <t>[潮州]橙客连锁酒店(潮州高铁分店)(73284324)</t>
  </si>
  <si>
    <t>豪华大床房&lt;双人入住&gt;&lt;内宾&gt;&lt;预付&gt;&lt;双早&gt;</t>
  </si>
  <si>
    <t>贺帅</t>
  </si>
  <si>
    <t>[梧州]格林豪泰酒店(梧州两广市场店)(77385963)</t>
  </si>
  <si>
    <t>标准双床房&lt;双人入住&gt;&lt;内宾&gt;&lt;预付&gt;&lt;无早&gt;</t>
  </si>
  <si>
    <t>卢华英</t>
  </si>
  <si>
    <t>[贵阳]锦江之星（贵阳文昌阁甲秀楼省医地铁站店）(60986788)</t>
  </si>
  <si>
    <t>标准房B&lt;内宾&gt;&lt;双人入住&gt;&lt;预付&gt;&lt;无早&gt;</t>
  </si>
  <si>
    <t>岳会云</t>
  </si>
  <si>
    <t>[广州]广州珀丽酒店(54888937)</t>
  </si>
  <si>
    <t>豪华大床房&lt;双人入住&gt;&lt;内宾&gt;&lt;预付&gt;&lt;无早&gt;</t>
  </si>
  <si>
    <t>覃一哥</t>
  </si>
  <si>
    <t>[天津]骏怡精选酒店(天津宝坻区汽车站店)(78099516)</t>
  </si>
  <si>
    <t>高级大床房&lt;双人入住&gt;&lt;内宾&gt;&lt;预付&gt;&lt;无早&gt;</t>
  </si>
  <si>
    <t>王文杰</t>
  </si>
  <si>
    <t>[北京]喆啡酒店(北京中关村人民大学地铁站店)(64223441)</t>
  </si>
  <si>
    <t>醇享大床房&lt;内宾&gt;&lt;双人入住&gt;&lt;预付&gt;&lt;无早&gt;</t>
  </si>
  <si>
    <t>陈继云</t>
  </si>
  <si>
    <t>[成都]成都金沙高逸丽呈酒店(78932536)</t>
  </si>
  <si>
    <t>晨景大床房&lt;双人入住&gt;&lt;内宾&gt;&lt;预付&gt;&lt;双早&gt;</t>
  </si>
  <si>
    <t>吴卫军</t>
  </si>
  <si>
    <t>[北京]派酒店(北京石景山八角游乐园地铁站店)(66094749)</t>
  </si>
  <si>
    <t>商务大床房&lt;双人入住&gt;&lt;内宾&gt;&lt;预付&gt;&lt;无早&gt;</t>
  </si>
  <si>
    <t>桑冬岗</t>
  </si>
  <si>
    <t>[广州]骏怡连锁酒店(钟落潭地铁站庆达广场店)(71988461)</t>
  </si>
  <si>
    <t>怡惠大床房&lt;双人入住&gt;&lt;内宾&gt;&lt;预付&gt;&lt;无早&gt;</t>
  </si>
  <si>
    <t>杨伟明</t>
  </si>
  <si>
    <t>[侯马]尚客优精选酒店(侯马新田广场中心街店)(74988699)</t>
  </si>
  <si>
    <t>梁妙婵</t>
  </si>
  <si>
    <t>[资溪]尚客优品酒店(资溪全龙影视城店)(71990300)</t>
  </si>
  <si>
    <t>优悦浪漫房&lt;双人入住&gt;&lt;内宾&gt;&lt;预付&gt;&lt;无早&gt;</t>
  </si>
  <si>
    <t>王锟</t>
  </si>
  <si>
    <t>[上海]全季酒店(上海江桥万达广场店)(72816553)</t>
  </si>
  <si>
    <t>高级双床房&lt;双人入住&gt;&lt;内宾&gt;&lt;预付&gt;&lt;无早&gt;</t>
  </si>
  <si>
    <t>范健东</t>
  </si>
  <si>
    <t>[洛阳]骏怡连锁酒店(洛阳河科大开元店)(78099562)</t>
  </si>
  <si>
    <t>文宏华</t>
  </si>
  <si>
    <t>[桂林]城市便捷酒店(桂林市政府店)(72814640)</t>
  </si>
  <si>
    <t>城市家庭房&lt;内宾&gt;&lt;双人入住&gt;&lt;预付&gt;&lt;无早&gt;</t>
  </si>
  <si>
    <t>覃卫星</t>
  </si>
  <si>
    <t>[北京]布丁酒店(北京首都机场店)(73284131)</t>
  </si>
  <si>
    <t>单人房&lt;双人入住&gt;&lt;内宾&gt;&lt;预付&gt;&lt;无早&gt;</t>
  </si>
  <si>
    <t>陈千</t>
  </si>
  <si>
    <t>[靖西]一德丽呈睿轩百色靖西酒店(79021525)</t>
  </si>
  <si>
    <t>高级双床房&lt;双人入住&gt;&lt;内宾&gt;&lt;预付&gt;&lt;双早&gt;</t>
  </si>
  <si>
    <t>黄海龙</t>
  </si>
  <si>
    <t>[深圳]深圳中泰来大酒店(51623827)</t>
  </si>
  <si>
    <t>雅致双床房&lt;内宾&gt;&lt;双人入住&gt;&lt;预付&gt;&lt;无早&gt;</t>
  </si>
  <si>
    <t>石彦立</t>
  </si>
  <si>
    <t>[漳州]漳州万达嘉华酒店(71451749)</t>
  </si>
  <si>
    <t>豪华双床房&lt;内宾&gt;&lt;双人入住&gt;&lt;预付&gt;&lt;无早&gt;</t>
  </si>
  <si>
    <t>覃淮斌</t>
  </si>
  <si>
    <t>[杭州]Zprime智尚臻选酒店(杭州西湖延安路湖滨店)(73296181)</t>
  </si>
  <si>
    <t>臻选体验大床房&lt;双人入住&gt;&lt;内宾&gt;&lt;预付&gt;&lt;无早&gt;</t>
  </si>
  <si>
    <t>考雁辉</t>
  </si>
  <si>
    <t>[成都]成都天府丽都喜来登饭店(54622347)</t>
  </si>
  <si>
    <t>詹庆</t>
  </si>
  <si>
    <t>，</t>
  </si>
  <si>
    <t>A210813155443481</t>
  </si>
  <si>
    <t>CNY / HKD 当前参考汇率: 1.201114861</t>
  </si>
  <si>
    <t>总计： 8289.05 CNY/
9956.1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</si>
  <si>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</si>
  <si>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</si>
  <si>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</si>
  <si>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</si>
  <si>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</si>
  <si>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</si>
  <si>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</si>
  <si>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</si>
  <si>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</si>
  <si>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</si>
  <si>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</si>
  <si>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</si>
  <si>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</si>
  <si>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</si>
  <si>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</si>
  <si>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</si>
  <si>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</si>
  <si>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2021-08-09</t>
  </si>
  <si>
    <t>2220066</t>
  </si>
  <si>
    <t>成都天府丽都喜来登饭店</t>
  </si>
  <si>
    <t>2021-08-10</t>
  </si>
  <si>
    <t>退房日月结</t>
  </si>
  <si>
    <t>357.24</t>
  </si>
  <si>
    <t>RMB</t>
  </si>
  <si>
    <t>0</t>
  </si>
  <si>
    <t>0.00</t>
  </si>
  <si>
    <t>携程汇智国内直连</t>
  </si>
  <si>
    <t>2021-08-09 23:26:03</t>
  </si>
  <si>
    <t>否</t>
  </si>
  <si>
    <t>汇智国际旅游发展有限公司</t>
  </si>
  <si>
    <t>直连</t>
  </si>
  <si>
    <t>2220060</t>
  </si>
  <si>
    <t>Zprime智尚臻选酒店(杭州西湖延安路湖滨店)</t>
  </si>
  <si>
    <t>241.14</t>
  </si>
  <si>
    <t>2021-08-09 23:17:52</t>
  </si>
  <si>
    <t>2220017</t>
  </si>
  <si>
    <t>漳州万达嘉华酒店</t>
  </si>
  <si>
    <t>401.57</t>
  </si>
  <si>
    <t>-401</t>
  </si>
  <si>
    <t>2021-08-09 22:14:11</t>
  </si>
  <si>
    <t>2220009</t>
  </si>
  <si>
    <t>深圳中泰来大酒店</t>
  </si>
  <si>
    <t>331.05</t>
  </si>
  <si>
    <t>2021-08-09 21:52:53</t>
  </si>
  <si>
    <t>2219994</t>
  </si>
  <si>
    <t>靖西一德丽呈睿轩酒店</t>
  </si>
  <si>
    <t>131.95</t>
  </si>
  <si>
    <t>2021-08-09 21:12:35</t>
  </si>
  <si>
    <t>2219982</t>
  </si>
  <si>
    <t>布丁酒店（北京首都机场店）</t>
  </si>
  <si>
    <t>108.77</t>
  </si>
  <si>
    <t>2021-08-09 20:49:42</t>
  </si>
  <si>
    <t>2219962</t>
  </si>
  <si>
    <t>城市便捷酒店(桂林市政府店)</t>
  </si>
  <si>
    <t>221.13</t>
  </si>
  <si>
    <t>2021-08-09 20:20:19</t>
  </si>
  <si>
    <t>2219947</t>
  </si>
  <si>
    <t>骏怡连锁酒店(洛阳龙祥小区店)</t>
  </si>
  <si>
    <t>122.39</t>
  </si>
  <si>
    <t>2021-08-09 19:48:49</t>
  </si>
  <si>
    <t>2219915</t>
  </si>
  <si>
    <t>全季酒店(上海江桥万达广场店)</t>
  </si>
  <si>
    <t>315.36</t>
  </si>
  <si>
    <t>2021-08-09 19:07:27</t>
  </si>
  <si>
    <t>2219910</t>
  </si>
  <si>
    <t>尚客优品酒店(资溪全龙影视城店)</t>
  </si>
  <si>
    <t>218.23</t>
  </si>
  <si>
    <t>2021-08-09 19:03:13</t>
  </si>
  <si>
    <t>2219903</t>
  </si>
  <si>
    <t>尚客优酒店（侯马中心街新田广场店）</t>
  </si>
  <si>
    <t>122.26</t>
  </si>
  <si>
    <t>2021-08-09 18:48:20</t>
  </si>
  <si>
    <t>2219888</t>
  </si>
  <si>
    <t>骏怡连锁酒店(广州钟落潭地铁站店)</t>
  </si>
  <si>
    <t>108.61</t>
  </si>
  <si>
    <t>2021-08-09 18:16:28</t>
  </si>
  <si>
    <t>2219880</t>
  </si>
  <si>
    <t>派酒店(北京石景山八角游乐园地铁站店)</t>
  </si>
  <si>
    <t>180.64</t>
  </si>
  <si>
    <t>2021-08-09 18:00:48</t>
  </si>
  <si>
    <t>2219872</t>
  </si>
  <si>
    <t>成都高逸金沙酒店</t>
  </si>
  <si>
    <t>256.80</t>
  </si>
  <si>
    <t>2021-08-09 17:47:24</t>
  </si>
  <si>
    <t>2219868</t>
  </si>
  <si>
    <t>骏怡精选酒店(天津宝坻区汽车站店)</t>
  </si>
  <si>
    <t>150.62</t>
  </si>
  <si>
    <t>2021-08-09 17:41:37</t>
  </si>
  <si>
    <t>2219848</t>
  </si>
  <si>
    <t>广州珀丽酒店</t>
  </si>
  <si>
    <t>305.16</t>
  </si>
  <si>
    <t>2021-08-09 17:19:21</t>
  </si>
  <si>
    <t>2219817</t>
  </si>
  <si>
    <t>锦江之星(贵阳文昌阁甲秀楼店)</t>
  </si>
  <si>
    <t>197.14</t>
  </si>
  <si>
    <t>2021-08-09 17:07:52</t>
  </si>
  <si>
    <t>2219729</t>
  </si>
  <si>
    <t>格林豪泰酒店(梧州两广市场店)</t>
  </si>
  <si>
    <t>182.63</t>
  </si>
  <si>
    <t>2021-08-09 13:06:35</t>
  </si>
  <si>
    <t>2219720</t>
  </si>
  <si>
    <t>橙客连锁酒店(潮州高铁分店)</t>
  </si>
  <si>
    <t>150.08</t>
  </si>
  <si>
    <t>2021-08-09 12:50:20</t>
  </si>
  <si>
    <t>2219711</t>
  </si>
  <si>
    <t>悦享酒店(抚州青云峰路店)</t>
  </si>
  <si>
    <t>114.70</t>
  </si>
  <si>
    <t>2021-08-09 12:42:06</t>
  </si>
  <si>
    <t>2219655</t>
  </si>
  <si>
    <t>杭州炫颐大酒店</t>
  </si>
  <si>
    <t>171.54</t>
  </si>
  <si>
    <t>2021-08-09 10:17:53</t>
  </si>
  <si>
    <t>2219653</t>
  </si>
  <si>
    <t>港青-香港基督教青年会</t>
  </si>
  <si>
    <t>Tan Mengqi</t>
  </si>
  <si>
    <t>723.75</t>
  </si>
  <si>
    <t>2021-08-09 10:27:07</t>
  </si>
  <si>
    <t>2219602</t>
  </si>
  <si>
    <t>尚客优酒店(瑞金红都大道客运站店)</t>
  </si>
  <si>
    <t>125.86</t>
  </si>
  <si>
    <t>2021-08-09 06:36:40</t>
  </si>
  <si>
    <t>2021-08-08</t>
  </si>
  <si>
    <t>2219503</t>
  </si>
  <si>
    <t>香港帝苑酒店</t>
  </si>
  <si>
    <t>Hu Liping,Kwok Lanhing,Fan Xiaoping</t>
  </si>
  <si>
    <t>939.82</t>
  </si>
  <si>
    <t>2021-08-08 22:28:23</t>
  </si>
  <si>
    <t>2219203</t>
  </si>
  <si>
    <t>尚客优品酒店(巴中城西市场店)</t>
  </si>
  <si>
    <t>280.14</t>
  </si>
  <si>
    <t>2021-08-08 11:37:12</t>
  </si>
  <si>
    <t>2219197</t>
  </si>
  <si>
    <t>尚客优精选酒店(阳泉红星美凯龙店)</t>
  </si>
  <si>
    <t>340.64</t>
  </si>
  <si>
    <t>2021-08-08 11:22:46</t>
  </si>
  <si>
    <t>2021-08-07</t>
  </si>
  <si>
    <t>2218657</t>
  </si>
  <si>
    <t>尚客优连锁酒店（哈尔滨太平国际机场店）</t>
  </si>
  <si>
    <t>2021-08-07 11:28:45</t>
  </si>
  <si>
    <t>2021-08-05</t>
  </si>
  <si>
    <t>2217606</t>
  </si>
  <si>
    <t>香港丽豪酒店</t>
  </si>
  <si>
    <t>WONG Tai Kei</t>
  </si>
  <si>
    <t>2021-08-06</t>
  </si>
  <si>
    <t>1786.40</t>
  </si>
  <si>
    <t>2021-08-05 16:54:43</t>
  </si>
  <si>
    <t>2021-07-28</t>
  </si>
  <si>
    <t>2211293</t>
  </si>
  <si>
    <t>全季酒店(上海漕河泾店)</t>
  </si>
  <si>
    <t>1059.66</t>
  </si>
  <si>
    <t>105.00</t>
  </si>
  <si>
    <t>-954</t>
  </si>
  <si>
    <t>2021-07-28 17:03:37</t>
  </si>
  <si>
    <t>2210954</t>
  </si>
  <si>
    <t>海友酒店(上海斜土东路店)</t>
  </si>
  <si>
    <t>2021-07-28 12:08:42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</si>
</sst>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15956959503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44416</v>
      </c>
      <c r="G2" s="5">
        <v>44418</v>
      </c>
      <c r="H2" s="4">
        <v>1</v>
      </c>
      <c r="I2" s="4">
        <v>2</v>
      </c>
      <c r="J2" s="4">
        <v>2</v>
      </c>
      <c r="K2" s="4" t="s">
        <v>29</v>
      </c>
      <c r="L2" s="4">
        <v>504.48</v>
      </c>
      <c r="M2" s="4">
        <v>504.48</v>
      </c>
      <c r="N2" s="4" t="s">
        <v>30</v>
      </c>
      <c r="O2" s="4" t="s">
        <v>31</v>
      </c>
      <c r="P2" s="4" t="s">
        <v>32</v>
      </c>
      <c r="Q2" s="4">
        <v>0</v>
      </c>
      <c r="R2" s="6">
        <v>44405</v>
      </c>
      <c r="S2" s="5">
        <v>44421</v>
      </c>
      <c r="T2" s="4" t="s">
        <v>33</v>
      </c>
      <c r="U2" s="4">
        <v>504.48</v>
      </c>
      <c r="V2" s="4">
        <v>0</v>
      </c>
      <c r="W2" s="4">
        <v>0</v>
      </c>
      <c r="X2" s="4">
        <v>2210954</v>
      </c>
    </row>
    <row r="3" s="4" customFormat="1" spans="1:24">
      <c r="A3" s="4">
        <v>15958643487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44416</v>
      </c>
      <c r="G3" s="5">
        <v>44418</v>
      </c>
      <c r="H3" s="4">
        <v>1</v>
      </c>
      <c r="I3" s="4">
        <v>2</v>
      </c>
      <c r="J3" s="4">
        <v>2</v>
      </c>
      <c r="K3" s="4" t="s">
        <v>29</v>
      </c>
      <c r="L3" s="4">
        <v>1059.65</v>
      </c>
      <c r="M3" s="4">
        <v>1059.65</v>
      </c>
      <c r="N3" s="4" t="s">
        <v>36</v>
      </c>
      <c r="O3" s="4" t="s">
        <v>31</v>
      </c>
      <c r="P3" s="4" t="s">
        <v>32</v>
      </c>
      <c r="Q3" s="4">
        <v>0</v>
      </c>
      <c r="R3" s="6">
        <v>44405</v>
      </c>
      <c r="S3" s="5">
        <v>44421</v>
      </c>
      <c r="T3" s="4" t="s">
        <v>33</v>
      </c>
      <c r="U3" s="4">
        <v>1059.65</v>
      </c>
      <c r="V3" s="4">
        <v>0</v>
      </c>
      <c r="W3" s="4">
        <v>0</v>
      </c>
      <c r="X3" s="4">
        <v>2211293</v>
      </c>
    </row>
    <row r="4" s="4" customFormat="1" spans="1:24">
      <c r="A4" s="4">
        <v>15958643487</v>
      </c>
      <c r="B4" s="4" t="s">
        <v>25</v>
      </c>
      <c r="C4" s="4" t="s">
        <v>37</v>
      </c>
      <c r="D4" s="4" t="s">
        <v>38</v>
      </c>
      <c r="E4" s="4" t="s">
        <v>35</v>
      </c>
      <c r="F4" s="5">
        <v>44416</v>
      </c>
      <c r="G4" s="5">
        <v>44418</v>
      </c>
      <c r="H4" s="4">
        <v>1</v>
      </c>
      <c r="I4" s="4">
        <v>2</v>
      </c>
      <c r="J4" s="4">
        <v>2</v>
      </c>
      <c r="K4" s="4" t="s">
        <v>29</v>
      </c>
      <c r="L4" s="4">
        <v>-954.65</v>
      </c>
      <c r="M4" s="4">
        <v>-954.65</v>
      </c>
      <c r="N4" s="4" t="s">
        <v>36</v>
      </c>
      <c r="O4" s="4" t="s">
        <v>31</v>
      </c>
      <c r="P4" s="4" t="s">
        <v>32</v>
      </c>
      <c r="Q4" s="4">
        <v>0</v>
      </c>
      <c r="R4" s="6">
        <v>44405</v>
      </c>
      <c r="S4" s="5">
        <v>44421</v>
      </c>
      <c r="T4" s="4" t="s">
        <v>33</v>
      </c>
      <c r="U4" s="4">
        <v>-954.65</v>
      </c>
      <c r="V4" s="4">
        <v>0</v>
      </c>
      <c r="W4" s="4">
        <v>0</v>
      </c>
      <c r="X4" s="4">
        <v>2211293</v>
      </c>
    </row>
    <row r="5" s="4" customFormat="1" spans="1:24">
      <c r="A5" s="4">
        <v>15956959503</v>
      </c>
      <c r="B5" s="4" t="s">
        <v>25</v>
      </c>
      <c r="C5" s="4" t="s">
        <v>39</v>
      </c>
      <c r="D5" s="4" t="s">
        <v>27</v>
      </c>
      <c r="E5" s="4" t="s">
        <v>28</v>
      </c>
      <c r="F5" s="5">
        <v>44416</v>
      </c>
      <c r="G5" s="5">
        <v>44418</v>
      </c>
      <c r="H5" s="4">
        <v>1</v>
      </c>
      <c r="I5" s="4">
        <v>2</v>
      </c>
      <c r="J5" s="4">
        <v>2</v>
      </c>
      <c r="K5" s="4" t="s">
        <v>29</v>
      </c>
      <c r="L5" s="4">
        <v>-504.48</v>
      </c>
      <c r="M5" s="4">
        <v>-504.48</v>
      </c>
      <c r="N5" s="4" t="s">
        <v>30</v>
      </c>
      <c r="O5" s="4" t="s">
        <v>31</v>
      </c>
      <c r="P5" s="4" t="s">
        <v>32</v>
      </c>
      <c r="Q5" s="4">
        <v>0</v>
      </c>
      <c r="R5" s="6">
        <v>44405</v>
      </c>
      <c r="S5" s="5">
        <v>44421</v>
      </c>
      <c r="T5" s="4" t="s">
        <v>33</v>
      </c>
      <c r="U5" s="4">
        <v>-504.48</v>
      </c>
      <c r="V5" s="4">
        <v>0</v>
      </c>
      <c r="W5" s="4">
        <v>0</v>
      </c>
      <c r="X5" s="4">
        <v>2210954</v>
      </c>
    </row>
    <row r="6" s="4" customFormat="1" spans="1:24">
      <c r="A6" s="4">
        <v>16017836319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44414</v>
      </c>
      <c r="G6" s="5">
        <v>44418</v>
      </c>
      <c r="H6" s="4">
        <v>1</v>
      </c>
      <c r="I6" s="4">
        <v>4</v>
      </c>
      <c r="J6" s="4">
        <v>4</v>
      </c>
      <c r="K6" s="4" t="s">
        <v>29</v>
      </c>
      <c r="L6" s="4">
        <v>1786.4</v>
      </c>
      <c r="M6" s="4">
        <v>1786.4</v>
      </c>
      <c r="N6" s="4" t="s">
        <v>42</v>
      </c>
      <c r="O6" s="4" t="s">
        <v>31</v>
      </c>
      <c r="P6" s="4" t="s">
        <v>32</v>
      </c>
      <c r="Q6" s="4">
        <v>0</v>
      </c>
      <c r="R6" s="6">
        <v>44413</v>
      </c>
      <c r="S6" s="5">
        <v>44421</v>
      </c>
      <c r="T6" s="4" t="s">
        <v>33</v>
      </c>
      <c r="U6" s="4">
        <v>1786.4</v>
      </c>
      <c r="V6" s="4">
        <v>0</v>
      </c>
      <c r="W6" s="4">
        <v>0</v>
      </c>
      <c r="X6" s="4">
        <v>2217606</v>
      </c>
    </row>
    <row r="7" s="4" customFormat="1" spans="1:24">
      <c r="A7" s="4">
        <v>16027999769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44417</v>
      </c>
      <c r="G7" s="5">
        <v>44418</v>
      </c>
      <c r="H7" s="4">
        <v>1</v>
      </c>
      <c r="I7" s="4">
        <v>1</v>
      </c>
      <c r="J7" s="4">
        <v>1</v>
      </c>
      <c r="K7" s="4" t="s">
        <v>29</v>
      </c>
      <c r="L7" s="4">
        <v>176.61</v>
      </c>
      <c r="M7" s="4">
        <v>176.61</v>
      </c>
      <c r="N7" s="4" t="s">
        <v>45</v>
      </c>
      <c r="O7" s="4" t="s">
        <v>31</v>
      </c>
      <c r="P7" s="4" t="s">
        <v>32</v>
      </c>
      <c r="Q7" s="4">
        <v>0</v>
      </c>
      <c r="R7" s="6">
        <v>44415</v>
      </c>
      <c r="S7" s="5">
        <v>44421</v>
      </c>
      <c r="T7" s="4" t="s">
        <v>33</v>
      </c>
      <c r="U7" s="4">
        <v>176.61</v>
      </c>
      <c r="V7" s="4">
        <v>0</v>
      </c>
      <c r="W7" s="4">
        <v>0</v>
      </c>
      <c r="X7" s="4">
        <v>2218657</v>
      </c>
    </row>
    <row r="8" s="4" customFormat="1" spans="1:24">
      <c r="A8" s="4">
        <v>16027999769</v>
      </c>
      <c r="B8" s="4" t="s">
        <v>25</v>
      </c>
      <c r="C8" s="4" t="s">
        <v>39</v>
      </c>
      <c r="D8" s="4" t="s">
        <v>43</v>
      </c>
      <c r="E8" s="4" t="s">
        <v>44</v>
      </c>
      <c r="F8" s="5">
        <v>44417</v>
      </c>
      <c r="G8" s="5">
        <v>44418</v>
      </c>
      <c r="H8" s="4">
        <v>1</v>
      </c>
      <c r="I8" s="4">
        <v>1</v>
      </c>
      <c r="J8" s="4">
        <v>1</v>
      </c>
      <c r="K8" s="4" t="s">
        <v>29</v>
      </c>
      <c r="L8" s="4">
        <v>-176.61</v>
      </c>
      <c r="M8" s="4">
        <v>-176.61</v>
      </c>
      <c r="N8" s="4" t="s">
        <v>45</v>
      </c>
      <c r="O8" s="4" t="s">
        <v>31</v>
      </c>
      <c r="P8" s="4" t="s">
        <v>32</v>
      </c>
      <c r="Q8" s="4">
        <v>0</v>
      </c>
      <c r="R8" s="6">
        <v>44415</v>
      </c>
      <c r="S8" s="5">
        <v>44421</v>
      </c>
      <c r="T8" s="4" t="s">
        <v>33</v>
      </c>
      <c r="U8" s="4">
        <v>-176.61</v>
      </c>
      <c r="V8" s="4">
        <v>0</v>
      </c>
      <c r="W8" s="4">
        <v>0</v>
      </c>
      <c r="X8" s="4">
        <v>2218657</v>
      </c>
    </row>
    <row r="9" s="4" customFormat="1" spans="1:23">
      <c r="A9" s="4">
        <v>16035953129</v>
      </c>
      <c r="B9" s="4" t="s">
        <v>25</v>
      </c>
      <c r="C9" s="4" t="s">
        <v>26</v>
      </c>
      <c r="D9" s="4" t="s">
        <v>46</v>
      </c>
      <c r="E9" s="4" t="s">
        <v>47</v>
      </c>
      <c r="F9" s="5">
        <v>44416</v>
      </c>
      <c r="G9" s="5">
        <v>44418</v>
      </c>
      <c r="H9" s="4">
        <v>1</v>
      </c>
      <c r="I9" s="4">
        <v>2</v>
      </c>
      <c r="J9" s="4">
        <v>2</v>
      </c>
      <c r="K9" s="4" t="s">
        <v>29</v>
      </c>
      <c r="L9" s="4">
        <v>340.64</v>
      </c>
      <c r="M9" s="4">
        <v>340.64</v>
      </c>
      <c r="N9" s="4" t="s">
        <v>48</v>
      </c>
      <c r="O9" s="4" t="s">
        <v>31</v>
      </c>
      <c r="P9" s="4" t="s">
        <v>32</v>
      </c>
      <c r="Q9" s="4">
        <v>0</v>
      </c>
      <c r="R9" s="6">
        <v>44416</v>
      </c>
      <c r="S9" s="5">
        <v>44421</v>
      </c>
      <c r="T9" s="4" t="s">
        <v>33</v>
      </c>
      <c r="U9" s="4">
        <v>340.64</v>
      </c>
      <c r="V9" s="4">
        <v>0</v>
      </c>
      <c r="W9" s="4">
        <v>0</v>
      </c>
    </row>
    <row r="10" s="4" customFormat="1" spans="1:24">
      <c r="A10" s="4">
        <v>16036006767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44416</v>
      </c>
      <c r="G10" s="5">
        <v>44418</v>
      </c>
      <c r="H10" s="4">
        <v>1</v>
      </c>
      <c r="I10" s="4">
        <v>2</v>
      </c>
      <c r="J10" s="4">
        <v>2</v>
      </c>
      <c r="K10" s="4" t="s">
        <v>29</v>
      </c>
      <c r="L10" s="4">
        <v>280.14</v>
      </c>
      <c r="M10" s="4">
        <v>280.14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44416</v>
      </c>
      <c r="S10" s="5">
        <v>44421</v>
      </c>
      <c r="T10" s="4" t="s">
        <v>33</v>
      </c>
      <c r="U10" s="4">
        <v>280.14</v>
      </c>
      <c r="V10" s="4">
        <v>0</v>
      </c>
      <c r="W10" s="4">
        <v>0</v>
      </c>
      <c r="X10" s="4">
        <v>2219203</v>
      </c>
    </row>
    <row r="11" s="4" customFormat="1" spans="1:23">
      <c r="A11" s="4">
        <v>16037977966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44417</v>
      </c>
      <c r="G11" s="5">
        <v>44418</v>
      </c>
      <c r="H11" s="4">
        <v>2</v>
      </c>
      <c r="I11" s="4">
        <v>1</v>
      </c>
      <c r="J11" s="4">
        <v>2</v>
      </c>
      <c r="K11" s="4" t="s">
        <v>29</v>
      </c>
      <c r="L11" s="4">
        <v>939.82</v>
      </c>
      <c r="M11" s="4">
        <v>939.82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44416</v>
      </c>
      <c r="S11" s="5">
        <v>44421</v>
      </c>
      <c r="T11" s="4" t="s">
        <v>33</v>
      </c>
      <c r="U11" s="4">
        <v>939.82</v>
      </c>
      <c r="V11" s="4">
        <v>0</v>
      </c>
      <c r="W11" s="4">
        <v>0</v>
      </c>
    </row>
    <row r="12" s="4" customFormat="1" spans="1:23">
      <c r="A12" s="4">
        <v>16038457158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44417</v>
      </c>
      <c r="G12" s="5">
        <v>44418</v>
      </c>
      <c r="H12" s="4">
        <v>1</v>
      </c>
      <c r="I12" s="4">
        <v>1</v>
      </c>
      <c r="J12" s="4">
        <v>1</v>
      </c>
      <c r="K12" s="4" t="s">
        <v>29</v>
      </c>
      <c r="L12" s="4">
        <v>125.86</v>
      </c>
      <c r="M12" s="4">
        <v>125.86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44417</v>
      </c>
      <c r="S12" s="5">
        <v>44421</v>
      </c>
      <c r="T12" s="4" t="s">
        <v>33</v>
      </c>
      <c r="U12" s="4">
        <v>125.86</v>
      </c>
      <c r="V12" s="4">
        <v>0</v>
      </c>
      <c r="W12" s="4">
        <v>0</v>
      </c>
    </row>
    <row r="13" s="4" customFormat="1" spans="1:24">
      <c r="A13" s="4">
        <v>16038719741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44417</v>
      </c>
      <c r="G13" s="5">
        <v>44418</v>
      </c>
      <c r="H13" s="4">
        <v>1</v>
      </c>
      <c r="I13" s="4">
        <v>1</v>
      </c>
      <c r="J13" s="4">
        <v>1</v>
      </c>
      <c r="K13" s="4" t="s">
        <v>29</v>
      </c>
      <c r="L13" s="4">
        <v>723.75</v>
      </c>
      <c r="M13" s="4">
        <v>723.75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44417</v>
      </c>
      <c r="S13" s="5">
        <v>44421</v>
      </c>
      <c r="T13" s="4" t="s">
        <v>33</v>
      </c>
      <c r="U13" s="4">
        <v>723.75</v>
      </c>
      <c r="V13" s="4">
        <v>0</v>
      </c>
      <c r="W13" s="4">
        <v>0</v>
      </c>
      <c r="X13" s="4">
        <v>2219653</v>
      </c>
    </row>
    <row r="14" s="4" customFormat="1" spans="1:24">
      <c r="A14" s="4">
        <v>16038744014</v>
      </c>
      <c r="B14" s="4" t="s">
        <v>25</v>
      </c>
      <c r="C14" s="4" t="s">
        <v>26</v>
      </c>
      <c r="D14" s="4" t="s">
        <v>61</v>
      </c>
      <c r="E14" s="4" t="s">
        <v>62</v>
      </c>
      <c r="F14" s="5">
        <v>44417</v>
      </c>
      <c r="G14" s="5">
        <v>44418</v>
      </c>
      <c r="H14" s="4">
        <v>1</v>
      </c>
      <c r="I14" s="4">
        <v>1</v>
      </c>
      <c r="J14" s="4">
        <v>1</v>
      </c>
      <c r="K14" s="4" t="s">
        <v>29</v>
      </c>
      <c r="L14" s="4">
        <v>171.54</v>
      </c>
      <c r="M14" s="4">
        <v>171.54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44417</v>
      </c>
      <c r="S14" s="5">
        <v>44421</v>
      </c>
      <c r="T14" s="4" t="s">
        <v>33</v>
      </c>
      <c r="U14" s="4">
        <v>171.54</v>
      </c>
      <c r="V14" s="4">
        <v>0</v>
      </c>
      <c r="W14" s="4">
        <v>0</v>
      </c>
      <c r="X14" s="4">
        <v>2219655</v>
      </c>
    </row>
    <row r="15" s="4" customFormat="1" spans="1:24">
      <c r="A15" s="4">
        <v>16039203044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44417</v>
      </c>
      <c r="G15" s="5">
        <v>44418</v>
      </c>
      <c r="H15" s="4">
        <v>1</v>
      </c>
      <c r="I15" s="4">
        <v>1</v>
      </c>
      <c r="J15" s="4">
        <v>1</v>
      </c>
      <c r="K15" s="4" t="s">
        <v>29</v>
      </c>
      <c r="L15" s="4">
        <v>114.7</v>
      </c>
      <c r="M15" s="4">
        <v>114.7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44417</v>
      </c>
      <c r="S15" s="5">
        <v>44421</v>
      </c>
      <c r="T15" s="4" t="s">
        <v>33</v>
      </c>
      <c r="U15" s="4">
        <v>114.7</v>
      </c>
      <c r="V15" s="4">
        <v>0</v>
      </c>
      <c r="W15" s="4">
        <v>0</v>
      </c>
      <c r="X15" s="4">
        <v>2219711</v>
      </c>
    </row>
    <row r="16" s="4" customFormat="1" spans="1:24">
      <c r="A16" s="4">
        <v>16039231026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44417</v>
      </c>
      <c r="G16" s="5">
        <v>44418</v>
      </c>
      <c r="H16" s="4">
        <v>1</v>
      </c>
      <c r="I16" s="4">
        <v>1</v>
      </c>
      <c r="J16" s="4">
        <v>1</v>
      </c>
      <c r="K16" s="4" t="s">
        <v>29</v>
      </c>
      <c r="L16" s="4">
        <v>150.08</v>
      </c>
      <c r="M16" s="4">
        <v>150.08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44417</v>
      </c>
      <c r="S16" s="5">
        <v>44421</v>
      </c>
      <c r="T16" s="4" t="s">
        <v>33</v>
      </c>
      <c r="U16" s="4">
        <v>150.08</v>
      </c>
      <c r="V16" s="4">
        <v>0</v>
      </c>
      <c r="W16" s="4">
        <v>0</v>
      </c>
      <c r="X16" s="4">
        <v>2219720</v>
      </c>
    </row>
    <row r="17" s="4" customFormat="1" spans="1:23">
      <c r="A17" s="4">
        <v>16039288901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44417</v>
      </c>
      <c r="G17" s="5">
        <v>44418</v>
      </c>
      <c r="H17" s="4">
        <v>1</v>
      </c>
      <c r="I17" s="4">
        <v>1</v>
      </c>
      <c r="J17" s="4">
        <v>1</v>
      </c>
      <c r="K17" s="4" t="s">
        <v>29</v>
      </c>
      <c r="L17" s="4">
        <v>182.63</v>
      </c>
      <c r="M17" s="4">
        <v>182.63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44417</v>
      </c>
      <c r="S17" s="5">
        <v>44421</v>
      </c>
      <c r="T17" s="4" t="s">
        <v>33</v>
      </c>
      <c r="U17" s="4">
        <v>182.63</v>
      </c>
      <c r="V17" s="4">
        <v>0</v>
      </c>
      <c r="W17" s="4">
        <v>0</v>
      </c>
    </row>
    <row r="18" s="4" customFormat="1" spans="1:24">
      <c r="A18" s="4">
        <v>16039935646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44417</v>
      </c>
      <c r="G18" s="5">
        <v>44418</v>
      </c>
      <c r="H18" s="4">
        <v>1</v>
      </c>
      <c r="I18" s="4">
        <v>1</v>
      </c>
      <c r="J18" s="4">
        <v>1</v>
      </c>
      <c r="K18" s="4" t="s">
        <v>29</v>
      </c>
      <c r="L18" s="4">
        <v>197.14</v>
      </c>
      <c r="M18" s="4">
        <v>197.14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44417</v>
      </c>
      <c r="S18" s="5">
        <v>44421</v>
      </c>
      <c r="T18" s="4" t="s">
        <v>33</v>
      </c>
      <c r="U18" s="4">
        <v>197.14</v>
      </c>
      <c r="V18" s="4">
        <v>0</v>
      </c>
      <c r="W18" s="4">
        <v>0</v>
      </c>
      <c r="X18" s="4">
        <v>2219817</v>
      </c>
    </row>
    <row r="19" s="4" customFormat="1" spans="1:24">
      <c r="A19" s="4">
        <v>16040071530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44417</v>
      </c>
      <c r="G19" s="5">
        <v>44418</v>
      </c>
      <c r="H19" s="4">
        <v>1</v>
      </c>
      <c r="I19" s="4">
        <v>1</v>
      </c>
      <c r="J19" s="4">
        <v>1</v>
      </c>
      <c r="K19" s="4" t="s">
        <v>29</v>
      </c>
      <c r="L19" s="4">
        <v>305.16</v>
      </c>
      <c r="M19" s="4">
        <v>305.16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44417</v>
      </c>
      <c r="S19" s="5">
        <v>44421</v>
      </c>
      <c r="T19" s="4" t="s">
        <v>33</v>
      </c>
      <c r="U19" s="4">
        <v>305.16</v>
      </c>
      <c r="V19" s="4">
        <v>0</v>
      </c>
      <c r="W19" s="4">
        <v>0</v>
      </c>
      <c r="X19" s="4">
        <v>2219848</v>
      </c>
    </row>
    <row r="20" s="4" customFormat="1" spans="1:23">
      <c r="A20" s="4">
        <v>16040147900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44417</v>
      </c>
      <c r="G20" s="5">
        <v>44418</v>
      </c>
      <c r="H20" s="4">
        <v>1</v>
      </c>
      <c r="I20" s="4">
        <v>1</v>
      </c>
      <c r="J20" s="4">
        <v>1</v>
      </c>
      <c r="K20" s="4" t="s">
        <v>29</v>
      </c>
      <c r="L20" s="4">
        <v>150.62</v>
      </c>
      <c r="M20" s="4">
        <v>150.62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44417</v>
      </c>
      <c r="S20" s="5">
        <v>44421</v>
      </c>
      <c r="T20" s="4" t="s">
        <v>33</v>
      </c>
      <c r="U20" s="4">
        <v>150.62</v>
      </c>
      <c r="V20" s="4">
        <v>0</v>
      </c>
      <c r="W20" s="4">
        <v>0</v>
      </c>
    </row>
    <row r="21" s="4" customFormat="1" spans="1:24">
      <c r="A21" s="4">
        <v>16040148769</v>
      </c>
      <c r="B21" s="4" t="s">
        <v>25</v>
      </c>
      <c r="C21" s="4" t="s">
        <v>26</v>
      </c>
      <c r="D21" s="4" t="s">
        <v>82</v>
      </c>
      <c r="E21" s="4" t="s">
        <v>83</v>
      </c>
      <c r="F21" s="5">
        <v>44417</v>
      </c>
      <c r="G21" s="5">
        <v>44418</v>
      </c>
      <c r="H21" s="4">
        <v>1</v>
      </c>
      <c r="I21" s="4">
        <v>1</v>
      </c>
      <c r="J21" s="4">
        <v>1</v>
      </c>
      <c r="K21" s="4" t="s">
        <v>29</v>
      </c>
      <c r="L21" s="4">
        <v>279.64</v>
      </c>
      <c r="M21" s="4">
        <v>279.64</v>
      </c>
      <c r="N21" s="4" t="s">
        <v>84</v>
      </c>
      <c r="O21" s="4" t="s">
        <v>31</v>
      </c>
      <c r="P21" s="4" t="s">
        <v>32</v>
      </c>
      <c r="Q21" s="4">
        <v>0</v>
      </c>
      <c r="R21" s="6">
        <v>44417</v>
      </c>
      <c r="S21" s="5">
        <v>44421</v>
      </c>
      <c r="T21" s="4" t="s">
        <v>33</v>
      </c>
      <c r="U21" s="4">
        <v>279.64</v>
      </c>
      <c r="V21" s="4">
        <v>0</v>
      </c>
      <c r="W21" s="4">
        <v>0</v>
      </c>
      <c r="X21" s="4">
        <v>2219869</v>
      </c>
    </row>
    <row r="22" s="4" customFormat="1" spans="1:24">
      <c r="A22" s="4">
        <v>16040169300</v>
      </c>
      <c r="B22" s="4" t="s">
        <v>25</v>
      </c>
      <c r="C22" s="4" t="s">
        <v>26</v>
      </c>
      <c r="D22" s="4" t="s">
        <v>85</v>
      </c>
      <c r="E22" s="4" t="s">
        <v>86</v>
      </c>
      <c r="F22" s="5">
        <v>44417</v>
      </c>
      <c r="G22" s="5">
        <v>44418</v>
      </c>
      <c r="H22" s="4">
        <v>1</v>
      </c>
      <c r="I22" s="4">
        <v>1</v>
      </c>
      <c r="J22" s="4">
        <v>1</v>
      </c>
      <c r="K22" s="4" t="s">
        <v>29</v>
      </c>
      <c r="L22" s="4">
        <v>256.8</v>
      </c>
      <c r="M22" s="4">
        <v>256.8</v>
      </c>
      <c r="N22" s="4" t="s">
        <v>87</v>
      </c>
      <c r="O22" s="4" t="s">
        <v>31</v>
      </c>
      <c r="P22" s="4" t="s">
        <v>32</v>
      </c>
      <c r="Q22" s="4">
        <v>0</v>
      </c>
      <c r="R22" s="6">
        <v>44417</v>
      </c>
      <c r="S22" s="5">
        <v>44421</v>
      </c>
      <c r="T22" s="4" t="s">
        <v>33</v>
      </c>
      <c r="U22" s="4">
        <v>256.8</v>
      </c>
      <c r="V22" s="4">
        <v>0</v>
      </c>
      <c r="W22" s="4">
        <v>0</v>
      </c>
      <c r="X22" s="4">
        <v>2219872</v>
      </c>
    </row>
    <row r="23" s="4" customFormat="1" spans="1:23">
      <c r="A23" s="4">
        <v>16040216722</v>
      </c>
      <c r="B23" s="4" t="s">
        <v>25</v>
      </c>
      <c r="C23" s="4" t="s">
        <v>26</v>
      </c>
      <c r="D23" s="4" t="s">
        <v>88</v>
      </c>
      <c r="E23" s="4" t="s">
        <v>89</v>
      </c>
      <c r="F23" s="5">
        <v>44417</v>
      </c>
      <c r="G23" s="5">
        <v>44418</v>
      </c>
      <c r="H23" s="4">
        <v>1</v>
      </c>
      <c r="I23" s="4">
        <v>1</v>
      </c>
      <c r="J23" s="4">
        <v>1</v>
      </c>
      <c r="K23" s="4" t="s">
        <v>29</v>
      </c>
      <c r="L23" s="4">
        <v>180.64</v>
      </c>
      <c r="M23" s="4">
        <v>180.64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44417</v>
      </c>
      <c r="S23" s="5">
        <v>44421</v>
      </c>
      <c r="T23" s="4" t="s">
        <v>33</v>
      </c>
      <c r="U23" s="4">
        <v>180.64</v>
      </c>
      <c r="V23" s="4">
        <v>0</v>
      </c>
      <c r="W23" s="4">
        <v>0</v>
      </c>
    </row>
    <row r="24" s="4" customFormat="1" spans="1:24">
      <c r="A24" s="4">
        <v>16040273874</v>
      </c>
      <c r="B24" s="4" t="s">
        <v>25</v>
      </c>
      <c r="C24" s="4" t="s">
        <v>26</v>
      </c>
      <c r="D24" s="4" t="s">
        <v>91</v>
      </c>
      <c r="E24" s="4" t="s">
        <v>92</v>
      </c>
      <c r="F24" s="5">
        <v>44417</v>
      </c>
      <c r="G24" s="5">
        <v>44418</v>
      </c>
      <c r="H24" s="4">
        <v>1</v>
      </c>
      <c r="I24" s="4">
        <v>1</v>
      </c>
      <c r="J24" s="4">
        <v>1</v>
      </c>
      <c r="K24" s="4" t="s">
        <v>29</v>
      </c>
      <c r="L24" s="4">
        <v>108.61</v>
      </c>
      <c r="M24" s="4">
        <v>108.61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44417</v>
      </c>
      <c r="S24" s="5">
        <v>44421</v>
      </c>
      <c r="T24" s="4" t="s">
        <v>33</v>
      </c>
      <c r="U24" s="4">
        <v>108.61</v>
      </c>
      <c r="V24" s="4">
        <v>0</v>
      </c>
      <c r="W24" s="4">
        <v>0</v>
      </c>
      <c r="X24" s="4">
        <v>2219888</v>
      </c>
    </row>
    <row r="25" s="4" customFormat="1" spans="1:24">
      <c r="A25" s="4">
        <v>16040374154</v>
      </c>
      <c r="B25" s="4" t="s">
        <v>25</v>
      </c>
      <c r="C25" s="4" t="s">
        <v>26</v>
      </c>
      <c r="D25" s="4" t="s">
        <v>94</v>
      </c>
      <c r="E25" s="4" t="s">
        <v>56</v>
      </c>
      <c r="F25" s="5">
        <v>44417</v>
      </c>
      <c r="G25" s="5">
        <v>44418</v>
      </c>
      <c r="H25" s="4">
        <v>1</v>
      </c>
      <c r="I25" s="4">
        <v>1</v>
      </c>
      <c r="J25" s="4">
        <v>1</v>
      </c>
      <c r="K25" s="4" t="s">
        <v>29</v>
      </c>
      <c r="L25" s="4">
        <v>122.26</v>
      </c>
      <c r="M25" s="4">
        <v>122.26</v>
      </c>
      <c r="N25" s="4" t="s">
        <v>95</v>
      </c>
      <c r="O25" s="4" t="s">
        <v>31</v>
      </c>
      <c r="P25" s="4" t="s">
        <v>32</v>
      </c>
      <c r="Q25" s="4">
        <v>0</v>
      </c>
      <c r="R25" s="6">
        <v>44417</v>
      </c>
      <c r="S25" s="5">
        <v>44421</v>
      </c>
      <c r="T25" s="4" t="s">
        <v>33</v>
      </c>
      <c r="U25" s="4">
        <v>122.26</v>
      </c>
      <c r="V25" s="4">
        <v>0</v>
      </c>
      <c r="W25" s="4">
        <v>0</v>
      </c>
      <c r="X25" s="4">
        <v>2219903</v>
      </c>
    </row>
    <row r="26" s="4" customFormat="1" spans="1:23">
      <c r="A26" s="4">
        <v>16040443331</v>
      </c>
      <c r="B26" s="4" t="s">
        <v>25</v>
      </c>
      <c r="C26" s="4" t="s">
        <v>26</v>
      </c>
      <c r="D26" s="4" t="s">
        <v>96</v>
      </c>
      <c r="E26" s="4" t="s">
        <v>97</v>
      </c>
      <c r="F26" s="5">
        <v>44417</v>
      </c>
      <c r="G26" s="5">
        <v>44418</v>
      </c>
      <c r="H26" s="4">
        <v>1</v>
      </c>
      <c r="I26" s="4">
        <v>1</v>
      </c>
      <c r="J26" s="4">
        <v>1</v>
      </c>
      <c r="K26" s="4" t="s">
        <v>29</v>
      </c>
      <c r="L26" s="4">
        <v>218.23</v>
      </c>
      <c r="M26" s="4">
        <v>218.23</v>
      </c>
      <c r="N26" s="4" t="s">
        <v>98</v>
      </c>
      <c r="O26" s="4" t="s">
        <v>31</v>
      </c>
      <c r="P26" s="4" t="s">
        <v>32</v>
      </c>
      <c r="Q26" s="4">
        <v>0</v>
      </c>
      <c r="R26" s="6">
        <v>44417</v>
      </c>
      <c r="S26" s="5">
        <v>44421</v>
      </c>
      <c r="T26" s="4" t="s">
        <v>33</v>
      </c>
      <c r="U26" s="4">
        <v>218.23</v>
      </c>
      <c r="V26" s="4">
        <v>0</v>
      </c>
      <c r="W26" s="4">
        <v>0</v>
      </c>
    </row>
    <row r="27" s="4" customFormat="1" spans="1:24">
      <c r="A27" s="4">
        <v>16040455866</v>
      </c>
      <c r="B27" s="4" t="s">
        <v>25</v>
      </c>
      <c r="C27" s="4" t="s">
        <v>26</v>
      </c>
      <c r="D27" s="4" t="s">
        <v>99</v>
      </c>
      <c r="E27" s="4" t="s">
        <v>100</v>
      </c>
      <c r="F27" s="5">
        <v>44417</v>
      </c>
      <c r="G27" s="5">
        <v>44418</v>
      </c>
      <c r="H27" s="4">
        <v>1</v>
      </c>
      <c r="I27" s="4">
        <v>1</v>
      </c>
      <c r="J27" s="4">
        <v>1</v>
      </c>
      <c r="K27" s="4" t="s">
        <v>29</v>
      </c>
      <c r="L27" s="4">
        <v>315.36</v>
      </c>
      <c r="M27" s="4">
        <v>315.36</v>
      </c>
      <c r="N27" s="4" t="s">
        <v>101</v>
      </c>
      <c r="O27" s="4" t="s">
        <v>31</v>
      </c>
      <c r="P27" s="4" t="s">
        <v>32</v>
      </c>
      <c r="Q27" s="4">
        <v>0</v>
      </c>
      <c r="R27" s="6">
        <v>44417</v>
      </c>
      <c r="S27" s="5">
        <v>44421</v>
      </c>
      <c r="T27" s="4" t="s">
        <v>33</v>
      </c>
      <c r="U27" s="4">
        <v>315.36</v>
      </c>
      <c r="V27" s="4">
        <v>0</v>
      </c>
      <c r="W27" s="4">
        <v>0</v>
      </c>
      <c r="X27" s="4">
        <v>2219915</v>
      </c>
    </row>
    <row r="28" s="4" customFormat="1" spans="1:24">
      <c r="A28" s="4">
        <v>16040608946</v>
      </c>
      <c r="B28" s="4" t="s">
        <v>25</v>
      </c>
      <c r="C28" s="4" t="s">
        <v>26</v>
      </c>
      <c r="D28" s="4" t="s">
        <v>102</v>
      </c>
      <c r="E28" s="4" t="s">
        <v>77</v>
      </c>
      <c r="F28" s="5">
        <v>44417</v>
      </c>
      <c r="G28" s="5">
        <v>44418</v>
      </c>
      <c r="H28" s="4">
        <v>1</v>
      </c>
      <c r="I28" s="4">
        <v>1</v>
      </c>
      <c r="J28" s="4">
        <v>1</v>
      </c>
      <c r="K28" s="4" t="s">
        <v>29</v>
      </c>
      <c r="L28" s="4">
        <v>122.39</v>
      </c>
      <c r="M28" s="4">
        <v>122.39</v>
      </c>
      <c r="N28" s="4" t="s">
        <v>103</v>
      </c>
      <c r="O28" s="4" t="s">
        <v>31</v>
      </c>
      <c r="P28" s="4" t="s">
        <v>32</v>
      </c>
      <c r="Q28" s="4">
        <v>0</v>
      </c>
      <c r="R28" s="6">
        <v>44417</v>
      </c>
      <c r="S28" s="5">
        <v>44421</v>
      </c>
      <c r="T28" s="4" t="s">
        <v>33</v>
      </c>
      <c r="U28" s="4">
        <v>122.39</v>
      </c>
      <c r="V28" s="4">
        <v>0</v>
      </c>
      <c r="W28" s="4">
        <v>0</v>
      </c>
      <c r="X28" s="4">
        <v>2219947</v>
      </c>
    </row>
    <row r="29" s="4" customFormat="1" spans="1:24">
      <c r="A29" s="4">
        <v>16040717834</v>
      </c>
      <c r="B29" s="4" t="s">
        <v>25</v>
      </c>
      <c r="C29" s="4" t="s">
        <v>26</v>
      </c>
      <c r="D29" s="4" t="s">
        <v>104</v>
      </c>
      <c r="E29" s="4" t="s">
        <v>105</v>
      </c>
      <c r="F29" s="5">
        <v>44417</v>
      </c>
      <c r="G29" s="5">
        <v>44418</v>
      </c>
      <c r="H29" s="4">
        <v>1</v>
      </c>
      <c r="I29" s="4">
        <v>1</v>
      </c>
      <c r="J29" s="4">
        <v>1</v>
      </c>
      <c r="K29" s="4" t="s">
        <v>29</v>
      </c>
      <c r="L29" s="4">
        <v>221.13</v>
      </c>
      <c r="M29" s="4">
        <v>221.13</v>
      </c>
      <c r="N29" s="4" t="s">
        <v>106</v>
      </c>
      <c r="O29" s="4" t="s">
        <v>31</v>
      </c>
      <c r="P29" s="4" t="s">
        <v>32</v>
      </c>
      <c r="Q29" s="4">
        <v>0</v>
      </c>
      <c r="R29" s="6">
        <v>44417</v>
      </c>
      <c r="S29" s="5">
        <v>44421</v>
      </c>
      <c r="T29" s="4" t="s">
        <v>33</v>
      </c>
      <c r="U29" s="4">
        <v>221.13</v>
      </c>
      <c r="V29" s="4">
        <v>0</v>
      </c>
      <c r="W29" s="4">
        <v>0</v>
      </c>
      <c r="X29" s="4">
        <v>2219962</v>
      </c>
    </row>
    <row r="30" s="4" customFormat="1" spans="1:24">
      <c r="A30" s="4">
        <v>16040822516</v>
      </c>
      <c r="B30" s="4" t="s">
        <v>25</v>
      </c>
      <c r="C30" s="4" t="s">
        <v>26</v>
      </c>
      <c r="D30" s="4" t="s">
        <v>107</v>
      </c>
      <c r="E30" s="4" t="s">
        <v>108</v>
      </c>
      <c r="F30" s="5">
        <v>44417</v>
      </c>
      <c r="G30" s="5">
        <v>44418</v>
      </c>
      <c r="H30" s="4">
        <v>1</v>
      </c>
      <c r="I30" s="4">
        <v>1</v>
      </c>
      <c r="J30" s="4">
        <v>1</v>
      </c>
      <c r="K30" s="4" t="s">
        <v>29</v>
      </c>
      <c r="L30" s="4">
        <v>108.77</v>
      </c>
      <c r="M30" s="4">
        <v>108.77</v>
      </c>
      <c r="N30" s="4" t="s">
        <v>109</v>
      </c>
      <c r="O30" s="4" t="s">
        <v>31</v>
      </c>
      <c r="P30" s="4" t="s">
        <v>32</v>
      </c>
      <c r="Q30" s="4">
        <v>0</v>
      </c>
      <c r="R30" s="6">
        <v>44417</v>
      </c>
      <c r="S30" s="5">
        <v>44421</v>
      </c>
      <c r="T30" s="4" t="s">
        <v>33</v>
      </c>
      <c r="U30" s="4">
        <v>108.77</v>
      </c>
      <c r="V30" s="4">
        <v>0</v>
      </c>
      <c r="W30" s="4">
        <v>0</v>
      </c>
      <c r="X30" s="4">
        <v>2219982</v>
      </c>
    </row>
    <row r="31" s="4" customFormat="1" spans="1:24">
      <c r="A31" s="4">
        <v>16040902026</v>
      </c>
      <c r="B31" s="4" t="s">
        <v>25</v>
      </c>
      <c r="C31" s="4" t="s">
        <v>26</v>
      </c>
      <c r="D31" s="4" t="s">
        <v>110</v>
      </c>
      <c r="E31" s="4" t="s">
        <v>111</v>
      </c>
      <c r="F31" s="5">
        <v>44417</v>
      </c>
      <c r="G31" s="5">
        <v>44418</v>
      </c>
      <c r="H31" s="4">
        <v>1</v>
      </c>
      <c r="I31" s="4">
        <v>1</v>
      </c>
      <c r="J31" s="4">
        <v>1</v>
      </c>
      <c r="K31" s="4" t="s">
        <v>29</v>
      </c>
      <c r="L31" s="4">
        <v>131.95</v>
      </c>
      <c r="M31" s="4">
        <v>131.95</v>
      </c>
      <c r="N31" s="4" t="s">
        <v>112</v>
      </c>
      <c r="O31" s="4" t="s">
        <v>31</v>
      </c>
      <c r="P31" s="4" t="s">
        <v>32</v>
      </c>
      <c r="Q31" s="4">
        <v>0</v>
      </c>
      <c r="R31" s="6">
        <v>44417</v>
      </c>
      <c r="S31" s="5">
        <v>44421</v>
      </c>
      <c r="T31" s="4" t="s">
        <v>33</v>
      </c>
      <c r="U31" s="4">
        <v>131.95</v>
      </c>
      <c r="V31" s="4">
        <v>0</v>
      </c>
      <c r="W31" s="4">
        <v>0</v>
      </c>
      <c r="X31" s="4">
        <v>2219994</v>
      </c>
    </row>
    <row r="32" s="4" customFormat="1" spans="1:24">
      <c r="A32" s="4">
        <v>16041028424</v>
      </c>
      <c r="B32" s="4" t="s">
        <v>25</v>
      </c>
      <c r="C32" s="4" t="s">
        <v>26</v>
      </c>
      <c r="D32" s="4" t="s">
        <v>113</v>
      </c>
      <c r="E32" s="4" t="s">
        <v>114</v>
      </c>
      <c r="F32" s="5">
        <v>44417</v>
      </c>
      <c r="G32" s="5">
        <v>44418</v>
      </c>
      <c r="H32" s="4">
        <v>1</v>
      </c>
      <c r="I32" s="4">
        <v>1</v>
      </c>
      <c r="J32" s="4">
        <v>1</v>
      </c>
      <c r="K32" s="4" t="s">
        <v>29</v>
      </c>
      <c r="L32" s="4">
        <v>331.05</v>
      </c>
      <c r="M32" s="4">
        <v>331.05</v>
      </c>
      <c r="N32" s="4" t="s">
        <v>115</v>
      </c>
      <c r="O32" s="4" t="s">
        <v>31</v>
      </c>
      <c r="P32" s="4" t="s">
        <v>32</v>
      </c>
      <c r="Q32" s="4">
        <v>0</v>
      </c>
      <c r="R32" s="6">
        <v>44417</v>
      </c>
      <c r="S32" s="5">
        <v>44421</v>
      </c>
      <c r="T32" s="4" t="s">
        <v>33</v>
      </c>
      <c r="U32" s="4">
        <v>331.05</v>
      </c>
      <c r="V32" s="4">
        <v>0</v>
      </c>
      <c r="W32" s="4">
        <v>0</v>
      </c>
      <c r="X32" s="4">
        <v>2220009</v>
      </c>
    </row>
    <row r="33" s="4" customFormat="1" spans="1:24">
      <c r="A33" s="4">
        <v>16041057807</v>
      </c>
      <c r="B33" s="4" t="s">
        <v>25</v>
      </c>
      <c r="C33" s="4" t="s">
        <v>26</v>
      </c>
      <c r="D33" s="4" t="s">
        <v>116</v>
      </c>
      <c r="E33" s="4" t="s">
        <v>117</v>
      </c>
      <c r="F33" s="5">
        <v>44417</v>
      </c>
      <c r="G33" s="5">
        <v>44418</v>
      </c>
      <c r="H33" s="4">
        <v>1</v>
      </c>
      <c r="I33" s="4">
        <v>1</v>
      </c>
      <c r="J33" s="4">
        <v>1</v>
      </c>
      <c r="K33" s="4" t="s">
        <v>29</v>
      </c>
      <c r="L33" s="4">
        <v>401.57</v>
      </c>
      <c r="M33" s="4">
        <v>401.57</v>
      </c>
      <c r="N33" s="4" t="s">
        <v>118</v>
      </c>
      <c r="O33" s="4" t="s">
        <v>31</v>
      </c>
      <c r="P33" s="4" t="s">
        <v>32</v>
      </c>
      <c r="Q33" s="4">
        <v>0</v>
      </c>
      <c r="R33" s="6">
        <v>44417</v>
      </c>
      <c r="S33" s="5">
        <v>44421</v>
      </c>
      <c r="T33" s="4" t="s">
        <v>33</v>
      </c>
      <c r="U33" s="4">
        <v>401.57</v>
      </c>
      <c r="V33" s="4">
        <v>0</v>
      </c>
      <c r="W33" s="4">
        <v>0</v>
      </c>
      <c r="X33" s="4">
        <v>2220017</v>
      </c>
    </row>
    <row r="34" s="4" customFormat="1" spans="1:24">
      <c r="A34" s="4">
        <v>16041284301</v>
      </c>
      <c r="B34" s="4" t="s">
        <v>25</v>
      </c>
      <c r="C34" s="4" t="s">
        <v>26</v>
      </c>
      <c r="D34" s="4" t="s">
        <v>119</v>
      </c>
      <c r="E34" s="4" t="s">
        <v>120</v>
      </c>
      <c r="F34" s="5">
        <v>44417</v>
      </c>
      <c r="G34" s="5">
        <v>44418</v>
      </c>
      <c r="H34" s="4">
        <v>1</v>
      </c>
      <c r="I34" s="4">
        <v>1</v>
      </c>
      <c r="J34" s="4">
        <v>1</v>
      </c>
      <c r="K34" s="4" t="s">
        <v>29</v>
      </c>
      <c r="L34" s="4">
        <v>241.14</v>
      </c>
      <c r="M34" s="4">
        <v>241.14</v>
      </c>
      <c r="N34" s="4" t="s">
        <v>121</v>
      </c>
      <c r="O34" s="4" t="s">
        <v>31</v>
      </c>
      <c r="P34" s="4" t="s">
        <v>32</v>
      </c>
      <c r="Q34" s="4">
        <v>0</v>
      </c>
      <c r="R34" s="6">
        <v>44417</v>
      </c>
      <c r="S34" s="5">
        <v>44421</v>
      </c>
      <c r="T34" s="4" t="s">
        <v>33</v>
      </c>
      <c r="U34" s="4">
        <v>241.14</v>
      </c>
      <c r="V34" s="4">
        <v>0</v>
      </c>
      <c r="W34" s="4">
        <v>0</v>
      </c>
      <c r="X34" s="4">
        <v>2220060</v>
      </c>
    </row>
    <row r="35" s="4" customFormat="1" spans="1:24">
      <c r="A35" s="4">
        <v>16041307141</v>
      </c>
      <c r="B35" s="4" t="s">
        <v>25</v>
      </c>
      <c r="C35" s="4" t="s">
        <v>26</v>
      </c>
      <c r="D35" s="4" t="s">
        <v>122</v>
      </c>
      <c r="E35" s="4" t="s">
        <v>80</v>
      </c>
      <c r="F35" s="5">
        <v>44417</v>
      </c>
      <c r="G35" s="5">
        <v>44418</v>
      </c>
      <c r="H35" s="4">
        <v>1</v>
      </c>
      <c r="I35" s="4">
        <v>1</v>
      </c>
      <c r="J35" s="4">
        <v>1</v>
      </c>
      <c r="K35" s="4" t="s">
        <v>29</v>
      </c>
      <c r="L35" s="4">
        <v>357.24</v>
      </c>
      <c r="M35" s="4">
        <v>357.24</v>
      </c>
      <c r="N35" s="4" t="s">
        <v>123</v>
      </c>
      <c r="O35" s="4" t="s">
        <v>31</v>
      </c>
      <c r="P35" s="4" t="s">
        <v>32</v>
      </c>
      <c r="Q35" s="4">
        <v>0</v>
      </c>
      <c r="R35" s="6">
        <v>44417</v>
      </c>
      <c r="S35" s="5">
        <v>44421</v>
      </c>
      <c r="T35" s="4" t="s">
        <v>33</v>
      </c>
      <c r="U35" s="4">
        <v>357.24</v>
      </c>
      <c r="V35" s="4">
        <v>0</v>
      </c>
      <c r="W35" s="4">
        <v>0</v>
      </c>
      <c r="X35" s="4">
        <v>2220066</v>
      </c>
    </row>
    <row r="36" s="4" customFormat="1" spans="1:24">
      <c r="A36" s="4">
        <v>16040148769</v>
      </c>
      <c r="B36" s="4" t="s">
        <v>25</v>
      </c>
      <c r="C36" s="4" t="s">
        <v>39</v>
      </c>
      <c r="D36" s="4" t="s">
        <v>82</v>
      </c>
      <c r="E36" s="4" t="s">
        <v>83</v>
      </c>
      <c r="F36" s="5">
        <v>44417</v>
      </c>
      <c r="G36" s="5">
        <v>44418</v>
      </c>
      <c r="H36" s="4">
        <v>1</v>
      </c>
      <c r="I36" s="4">
        <v>1</v>
      </c>
      <c r="J36" s="4">
        <v>1</v>
      </c>
      <c r="K36" s="4" t="s">
        <v>29</v>
      </c>
      <c r="L36" s="4">
        <v>-279.64</v>
      </c>
      <c r="M36" s="4">
        <v>-279.64</v>
      </c>
      <c r="N36" s="4" t="s">
        <v>84</v>
      </c>
      <c r="O36" s="4" t="s">
        <v>31</v>
      </c>
      <c r="P36" s="4" t="s">
        <v>32</v>
      </c>
      <c r="Q36" s="4">
        <v>0</v>
      </c>
      <c r="R36" s="6">
        <v>44417</v>
      </c>
      <c r="S36" s="5">
        <v>44421</v>
      </c>
      <c r="T36" s="4" t="s">
        <v>33</v>
      </c>
      <c r="U36" s="4">
        <v>-279.64</v>
      </c>
      <c r="V36" s="4">
        <v>0</v>
      </c>
      <c r="W36" s="4">
        <v>0</v>
      </c>
      <c r="X36" s="4">
        <v>2219869</v>
      </c>
    </row>
    <row r="37" s="4" customFormat="1" spans="1:24">
      <c r="A37" s="4">
        <v>16041057807</v>
      </c>
      <c r="B37" s="4" t="s">
        <v>25</v>
      </c>
      <c r="C37" s="4" t="s">
        <v>37</v>
      </c>
      <c r="D37" s="4" t="s">
        <v>116</v>
      </c>
      <c r="E37" s="4" t="s">
        <v>117</v>
      </c>
      <c r="F37" s="5">
        <v>44417</v>
      </c>
      <c r="G37" s="5">
        <v>44418</v>
      </c>
      <c r="H37" s="4">
        <v>1</v>
      </c>
      <c r="I37" s="4">
        <v>1</v>
      </c>
      <c r="J37" s="4">
        <v>1</v>
      </c>
      <c r="K37" s="4" t="s">
        <v>29</v>
      </c>
      <c r="L37" s="4">
        <v>-401.57</v>
      </c>
      <c r="M37" s="4">
        <v>-401.57</v>
      </c>
      <c r="N37" s="4" t="s">
        <v>118</v>
      </c>
      <c r="O37" s="4" t="s">
        <v>31</v>
      </c>
      <c r="P37" s="4" t="s">
        <v>32</v>
      </c>
      <c r="Q37" s="4">
        <v>0</v>
      </c>
      <c r="R37" s="6">
        <v>44417</v>
      </c>
      <c r="S37" s="5">
        <v>44421</v>
      </c>
      <c r="T37" s="4" t="s">
        <v>33</v>
      </c>
      <c r="U37" s="4">
        <v>-401.57</v>
      </c>
      <c r="V37" s="4">
        <v>0</v>
      </c>
      <c r="W37" s="4">
        <v>0</v>
      </c>
      <c r="X37" s="4">
        <v>2220017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0"/>
  <sheetViews>
    <sheetView tabSelected="1" workbookViewId="0">
      <selection activeCell="A38" sqref="A38:A40"/>
    </sheetView>
  </sheetViews>
  <sheetFormatPr defaultColWidth="9" defaultRowHeight="13.5"/>
  <cols>
    <col min="1" max="1" width="12.25" style="4" customWidth="1"/>
    <col min="2" max="2" width="9.375" style="4"/>
    <col min="3" max="3" width="10.375" style="4"/>
    <col min="4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124</v>
      </c>
    </row>
    <row r="2" s="4" customFormat="1" hidden="1" spans="1:9">
      <c r="A2" s="4">
        <v>15956959503</v>
      </c>
      <c r="B2" s="5">
        <v>44416</v>
      </c>
      <c r="C2" s="5">
        <v>44418</v>
      </c>
      <c r="D2" s="4">
        <v>0</v>
      </c>
      <c r="E2" s="4" t="str">
        <f>VLOOKUP(A2,HOP!A:L,12,0)</f>
        <v>0.00</v>
      </c>
      <c r="F2" s="4" t="str">
        <f>VLOOKUP(A2,HOP!A:C,3,0)</f>
        <v>2210954</v>
      </c>
      <c r="G2" s="4">
        <f>D2-E2</f>
        <v>0</v>
      </c>
      <c r="H2" s="4" t="str">
        <f>$H$1&amp;F2</f>
        <v>，2210954</v>
      </c>
      <c r="I2" s="4" t="str">
        <f>VLOOKUP(A2,HOP!A:T,20,0)</f>
        <v>直连</v>
      </c>
    </row>
    <row r="3" s="4" customFormat="1" spans="1:9">
      <c r="A3" s="4">
        <v>15958643487</v>
      </c>
      <c r="B3" s="5">
        <v>44416</v>
      </c>
      <c r="C3" s="5">
        <v>44418</v>
      </c>
      <c r="D3" s="4">
        <v>105</v>
      </c>
      <c r="E3" s="4" t="str">
        <f>VLOOKUP(A3,HOP!A:L,12,0)</f>
        <v>105.00</v>
      </c>
      <c r="F3" s="4" t="str">
        <f>VLOOKUP(A3,HOP!A:C,3,0)</f>
        <v>2211293</v>
      </c>
      <c r="G3" s="4">
        <f>D3-E3</f>
        <v>0</v>
      </c>
      <c r="H3" s="4" t="str">
        <f>$H$1&amp;F3</f>
        <v>，2211293</v>
      </c>
      <c r="I3" s="4" t="str">
        <f>VLOOKUP(A3,HOP!A:T,20,0)</f>
        <v>直连</v>
      </c>
    </row>
    <row r="4" s="4" customFormat="1" spans="1:9">
      <c r="A4" s="4">
        <v>16017836319</v>
      </c>
      <c r="B4" s="5">
        <v>44414</v>
      </c>
      <c r="C4" s="5">
        <v>44418</v>
      </c>
      <c r="D4" s="4">
        <v>1786.4</v>
      </c>
      <c r="E4" s="4" t="str">
        <f>VLOOKUP(A4,HOP!A:L,12,0)</f>
        <v>1786.40</v>
      </c>
      <c r="F4" s="4" t="str">
        <f>VLOOKUP(A4,HOP!A:C,3,0)</f>
        <v>2217606</v>
      </c>
      <c r="G4" s="4">
        <f>D4-E4</f>
        <v>0</v>
      </c>
      <c r="H4" s="4" t="str">
        <f>$H$1&amp;F4</f>
        <v>，2217606</v>
      </c>
      <c r="I4" s="4" t="str">
        <f>VLOOKUP(A4,HOP!A:T,20,0)</f>
        <v>直连</v>
      </c>
    </row>
    <row r="5" s="4" customFormat="1" hidden="1" spans="1:9">
      <c r="A5" s="4">
        <v>16027999769</v>
      </c>
      <c r="B5" s="5">
        <v>44417</v>
      </c>
      <c r="C5" s="5">
        <v>44418</v>
      </c>
      <c r="D5" s="4">
        <v>0</v>
      </c>
      <c r="E5" s="4" t="str">
        <f>VLOOKUP(A5,HOP!A:L,12,0)</f>
        <v>0.00</v>
      </c>
      <c r="F5" s="4" t="str">
        <f>VLOOKUP(A5,HOP!A:C,3,0)</f>
        <v>2218657</v>
      </c>
      <c r="G5" s="4">
        <f>D5-E5</f>
        <v>0</v>
      </c>
      <c r="H5" s="4" t="str">
        <f>$H$1&amp;F5</f>
        <v>，2218657</v>
      </c>
      <c r="I5" s="4" t="str">
        <f>VLOOKUP(A5,HOP!A:T,20,0)</f>
        <v>直连</v>
      </c>
    </row>
    <row r="6" s="4" customFormat="1" spans="1:9">
      <c r="A6" s="4">
        <v>16035953129</v>
      </c>
      <c r="B6" s="5">
        <v>44416</v>
      </c>
      <c r="C6" s="5">
        <v>44418</v>
      </c>
      <c r="D6" s="4">
        <v>340.64</v>
      </c>
      <c r="E6" s="4" t="str">
        <f>VLOOKUP(A6,HOP!A:L,12,0)</f>
        <v>340.64</v>
      </c>
      <c r="F6" s="4" t="str">
        <f>VLOOKUP(A6,HOP!A:C,3,0)</f>
        <v>2219197</v>
      </c>
      <c r="G6" s="4">
        <f t="shared" ref="G6:G34" si="0">D6-E6</f>
        <v>0</v>
      </c>
      <c r="H6" s="4" t="str">
        <f t="shared" ref="H6:H34" si="1">$H$1&amp;F6</f>
        <v>，2219197</v>
      </c>
      <c r="I6" s="4" t="str">
        <f>VLOOKUP(A6,HOP!A:T,20,0)</f>
        <v>直连</v>
      </c>
    </row>
    <row r="7" s="4" customFormat="1" spans="1:9">
      <c r="A7" s="4">
        <v>16036006767</v>
      </c>
      <c r="B7" s="5">
        <v>44416</v>
      </c>
      <c r="C7" s="5">
        <v>44418</v>
      </c>
      <c r="D7" s="4">
        <v>280.14</v>
      </c>
      <c r="E7" s="4" t="str">
        <f>VLOOKUP(A7,HOP!A:L,12,0)</f>
        <v>280.14</v>
      </c>
      <c r="F7" s="4" t="str">
        <f>VLOOKUP(A7,HOP!A:C,3,0)</f>
        <v>2219203</v>
      </c>
      <c r="G7" s="4">
        <f t="shared" si="0"/>
        <v>0</v>
      </c>
      <c r="H7" s="4" t="str">
        <f t="shared" si="1"/>
        <v>，2219203</v>
      </c>
      <c r="I7" s="4" t="str">
        <f>VLOOKUP(A7,HOP!A:T,20,0)</f>
        <v>直连</v>
      </c>
    </row>
    <row r="8" s="4" customFormat="1" spans="1:9">
      <c r="A8" s="4">
        <v>16037977966</v>
      </c>
      <c r="B8" s="5">
        <v>44417</v>
      </c>
      <c r="C8" s="5">
        <v>44418</v>
      </c>
      <c r="D8" s="4">
        <v>939.82</v>
      </c>
      <c r="E8" s="4" t="str">
        <f>VLOOKUP(A8,HOP!A:L,12,0)</f>
        <v>939.82</v>
      </c>
      <c r="F8" s="4" t="str">
        <f>VLOOKUP(A8,HOP!A:C,3,0)</f>
        <v>2219503</v>
      </c>
      <c r="G8" s="4">
        <f t="shared" si="0"/>
        <v>0</v>
      </c>
      <c r="H8" s="4" t="str">
        <f t="shared" si="1"/>
        <v>，2219503</v>
      </c>
      <c r="I8" s="4" t="str">
        <f>VLOOKUP(A8,HOP!A:T,20,0)</f>
        <v>直连</v>
      </c>
    </row>
    <row r="9" s="4" customFormat="1" spans="1:9">
      <c r="A9" s="4">
        <v>16038457158</v>
      </c>
      <c r="B9" s="5">
        <v>44417</v>
      </c>
      <c r="C9" s="5">
        <v>44418</v>
      </c>
      <c r="D9" s="4">
        <v>125.86</v>
      </c>
      <c r="E9" s="4" t="str">
        <f>VLOOKUP(A9,HOP!A:L,12,0)</f>
        <v>125.86</v>
      </c>
      <c r="F9" s="4" t="str">
        <f>VLOOKUP(A9,HOP!A:C,3,0)</f>
        <v>2219602</v>
      </c>
      <c r="G9" s="4">
        <f t="shared" si="0"/>
        <v>0</v>
      </c>
      <c r="H9" s="4" t="str">
        <f t="shared" si="1"/>
        <v>，2219602</v>
      </c>
      <c r="I9" s="4" t="str">
        <f>VLOOKUP(A9,HOP!A:T,20,0)</f>
        <v>直连</v>
      </c>
    </row>
    <row r="10" s="4" customFormat="1" spans="1:9">
      <c r="A10" s="4">
        <v>16038719741</v>
      </c>
      <c r="B10" s="5">
        <v>44417</v>
      </c>
      <c r="C10" s="5">
        <v>44418</v>
      </c>
      <c r="D10" s="4">
        <v>723.75</v>
      </c>
      <c r="E10" s="4" t="str">
        <f>VLOOKUP(A10,HOP!A:L,12,0)</f>
        <v>723.75</v>
      </c>
      <c r="F10" s="4" t="str">
        <f>VLOOKUP(A10,HOP!A:C,3,0)</f>
        <v>2219653</v>
      </c>
      <c r="G10" s="4">
        <f t="shared" si="0"/>
        <v>0</v>
      </c>
      <c r="H10" s="4" t="str">
        <f t="shared" si="1"/>
        <v>，2219653</v>
      </c>
      <c r="I10" s="4" t="str">
        <f>VLOOKUP(A10,HOP!A:T,20,0)</f>
        <v>直连</v>
      </c>
    </row>
    <row r="11" s="4" customFormat="1" spans="1:9">
      <c r="A11" s="4">
        <v>16038744014</v>
      </c>
      <c r="B11" s="5">
        <v>44417</v>
      </c>
      <c r="C11" s="5">
        <v>44418</v>
      </c>
      <c r="D11" s="4">
        <v>171.54</v>
      </c>
      <c r="E11" s="4" t="str">
        <f>VLOOKUP(A11,HOP!A:L,12,0)</f>
        <v>171.54</v>
      </c>
      <c r="F11" s="4" t="str">
        <f>VLOOKUP(A11,HOP!A:C,3,0)</f>
        <v>2219655</v>
      </c>
      <c r="G11" s="4">
        <f t="shared" si="0"/>
        <v>0</v>
      </c>
      <c r="H11" s="4" t="str">
        <f t="shared" si="1"/>
        <v>，2219655</v>
      </c>
      <c r="I11" s="4" t="str">
        <f>VLOOKUP(A11,HOP!A:T,20,0)</f>
        <v>直连</v>
      </c>
    </row>
    <row r="12" s="4" customFormat="1" spans="1:9">
      <c r="A12" s="4">
        <v>16039203044</v>
      </c>
      <c r="B12" s="5">
        <v>44417</v>
      </c>
      <c r="C12" s="5">
        <v>44418</v>
      </c>
      <c r="D12" s="4">
        <v>114.7</v>
      </c>
      <c r="E12" s="4" t="str">
        <f>VLOOKUP(A12,HOP!A:L,12,0)</f>
        <v>114.70</v>
      </c>
      <c r="F12" s="4" t="str">
        <f>VLOOKUP(A12,HOP!A:C,3,0)</f>
        <v>2219711</v>
      </c>
      <c r="G12" s="4">
        <f t="shared" si="0"/>
        <v>0</v>
      </c>
      <c r="H12" s="4" t="str">
        <f t="shared" si="1"/>
        <v>，2219711</v>
      </c>
      <c r="I12" s="4" t="str">
        <f>VLOOKUP(A12,HOP!A:T,20,0)</f>
        <v>直连</v>
      </c>
    </row>
    <row r="13" s="4" customFormat="1" spans="1:9">
      <c r="A13" s="4">
        <v>16039231026</v>
      </c>
      <c r="B13" s="5">
        <v>44417</v>
      </c>
      <c r="C13" s="5">
        <v>44418</v>
      </c>
      <c r="D13" s="4">
        <v>150.08</v>
      </c>
      <c r="E13" s="4" t="str">
        <f>VLOOKUP(A13,HOP!A:L,12,0)</f>
        <v>150.08</v>
      </c>
      <c r="F13" s="4" t="str">
        <f>VLOOKUP(A13,HOP!A:C,3,0)</f>
        <v>2219720</v>
      </c>
      <c r="G13" s="4">
        <f t="shared" si="0"/>
        <v>0</v>
      </c>
      <c r="H13" s="4" t="str">
        <f t="shared" si="1"/>
        <v>，2219720</v>
      </c>
      <c r="I13" s="4" t="str">
        <f>VLOOKUP(A13,HOP!A:T,20,0)</f>
        <v>直连</v>
      </c>
    </row>
    <row r="14" s="4" customFormat="1" spans="1:9">
      <c r="A14" s="4">
        <v>16039288901</v>
      </c>
      <c r="B14" s="5">
        <v>44417</v>
      </c>
      <c r="C14" s="5">
        <v>44418</v>
      </c>
      <c r="D14" s="4">
        <v>182.63</v>
      </c>
      <c r="E14" s="4" t="str">
        <f>VLOOKUP(A14,HOP!A:L,12,0)</f>
        <v>182.63</v>
      </c>
      <c r="F14" s="4" t="str">
        <f>VLOOKUP(A14,HOP!A:C,3,0)</f>
        <v>2219729</v>
      </c>
      <c r="G14" s="4">
        <f t="shared" si="0"/>
        <v>0</v>
      </c>
      <c r="H14" s="4" t="str">
        <f t="shared" si="1"/>
        <v>，2219729</v>
      </c>
      <c r="I14" s="4" t="str">
        <f>VLOOKUP(A14,HOP!A:T,20,0)</f>
        <v>直连</v>
      </c>
    </row>
    <row r="15" s="4" customFormat="1" spans="1:9">
      <c r="A15" s="4">
        <v>16039935646</v>
      </c>
      <c r="B15" s="5">
        <v>44417</v>
      </c>
      <c r="C15" s="5">
        <v>44418</v>
      </c>
      <c r="D15" s="4">
        <v>197.14</v>
      </c>
      <c r="E15" s="4" t="str">
        <f>VLOOKUP(A15,HOP!A:L,12,0)</f>
        <v>197.14</v>
      </c>
      <c r="F15" s="4" t="str">
        <f>VLOOKUP(A15,HOP!A:C,3,0)</f>
        <v>2219817</v>
      </c>
      <c r="G15" s="4">
        <f t="shared" si="0"/>
        <v>0</v>
      </c>
      <c r="H15" s="4" t="str">
        <f t="shared" si="1"/>
        <v>，2219817</v>
      </c>
      <c r="I15" s="4" t="str">
        <f>VLOOKUP(A15,HOP!A:T,20,0)</f>
        <v>直连</v>
      </c>
    </row>
    <row r="16" s="4" customFormat="1" spans="1:9">
      <c r="A16" s="4">
        <v>16040071530</v>
      </c>
      <c r="B16" s="5">
        <v>44417</v>
      </c>
      <c r="C16" s="5">
        <v>44418</v>
      </c>
      <c r="D16" s="4">
        <v>305.16</v>
      </c>
      <c r="E16" s="4" t="str">
        <f>VLOOKUP(A16,HOP!A:L,12,0)</f>
        <v>305.16</v>
      </c>
      <c r="F16" s="4" t="str">
        <f>VLOOKUP(A16,HOP!A:C,3,0)</f>
        <v>2219848</v>
      </c>
      <c r="G16" s="4">
        <f t="shared" si="0"/>
        <v>0</v>
      </c>
      <c r="H16" s="4" t="str">
        <f t="shared" si="1"/>
        <v>，2219848</v>
      </c>
      <c r="I16" s="4" t="str">
        <f>VLOOKUP(A16,HOP!A:T,20,0)</f>
        <v>直连</v>
      </c>
    </row>
    <row r="17" s="4" customFormat="1" spans="1:9">
      <c r="A17" s="4">
        <v>16040147900</v>
      </c>
      <c r="B17" s="5">
        <v>44417</v>
      </c>
      <c r="C17" s="5">
        <v>44418</v>
      </c>
      <c r="D17" s="4">
        <v>150.62</v>
      </c>
      <c r="E17" s="4" t="str">
        <f>VLOOKUP(A17,HOP!A:L,12,0)</f>
        <v>150.62</v>
      </c>
      <c r="F17" s="4" t="str">
        <f>VLOOKUP(A17,HOP!A:C,3,0)</f>
        <v>2219868</v>
      </c>
      <c r="G17" s="4">
        <f t="shared" si="0"/>
        <v>0</v>
      </c>
      <c r="H17" s="4" t="str">
        <f t="shared" si="1"/>
        <v>，2219868</v>
      </c>
      <c r="I17" s="4" t="str">
        <f>VLOOKUP(A17,HOP!A:T,20,0)</f>
        <v>直连</v>
      </c>
    </row>
    <row r="18" s="4" customFormat="1" hidden="1" spans="1:9">
      <c r="A18" s="4">
        <v>16040148769</v>
      </c>
      <c r="B18" s="5">
        <v>44417</v>
      </c>
      <c r="C18" s="5">
        <v>44418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spans="1:9">
      <c r="A19" s="4">
        <v>16040169300</v>
      </c>
      <c r="B19" s="5">
        <v>44417</v>
      </c>
      <c r="C19" s="5">
        <v>44418</v>
      </c>
      <c r="D19" s="4">
        <v>256.8</v>
      </c>
      <c r="E19" s="4" t="str">
        <f>VLOOKUP(A19,HOP!A:L,12,0)</f>
        <v>256.80</v>
      </c>
      <c r="F19" s="4" t="str">
        <f>VLOOKUP(A19,HOP!A:C,3,0)</f>
        <v>2219872</v>
      </c>
      <c r="G19" s="4">
        <f t="shared" si="0"/>
        <v>0</v>
      </c>
      <c r="H19" s="4" t="str">
        <f t="shared" si="1"/>
        <v>，2219872</v>
      </c>
      <c r="I19" s="4" t="str">
        <f>VLOOKUP(A19,HOP!A:T,20,0)</f>
        <v>直连</v>
      </c>
    </row>
    <row r="20" s="4" customFormat="1" spans="1:9">
      <c r="A20" s="4">
        <v>16040216722</v>
      </c>
      <c r="B20" s="5">
        <v>44417</v>
      </c>
      <c r="C20" s="5">
        <v>44418</v>
      </c>
      <c r="D20" s="4">
        <v>180.64</v>
      </c>
      <c r="E20" s="4" t="str">
        <f>VLOOKUP(A20,HOP!A:L,12,0)</f>
        <v>180.64</v>
      </c>
      <c r="F20" s="4" t="str">
        <f>VLOOKUP(A20,HOP!A:C,3,0)</f>
        <v>2219880</v>
      </c>
      <c r="G20" s="4">
        <f t="shared" si="0"/>
        <v>0</v>
      </c>
      <c r="H20" s="4" t="str">
        <f t="shared" si="1"/>
        <v>，2219880</v>
      </c>
      <c r="I20" s="4" t="str">
        <f>VLOOKUP(A20,HOP!A:T,20,0)</f>
        <v>直连</v>
      </c>
    </row>
    <row r="21" s="4" customFormat="1" spans="1:9">
      <c r="A21" s="4">
        <v>16040273874</v>
      </c>
      <c r="B21" s="5">
        <v>44417</v>
      </c>
      <c r="C21" s="5">
        <v>44418</v>
      </c>
      <c r="D21" s="4">
        <v>108.61</v>
      </c>
      <c r="E21" s="4" t="str">
        <f>VLOOKUP(A21,HOP!A:L,12,0)</f>
        <v>108.61</v>
      </c>
      <c r="F21" s="4" t="str">
        <f>VLOOKUP(A21,HOP!A:C,3,0)</f>
        <v>2219888</v>
      </c>
      <c r="G21" s="4">
        <f t="shared" si="0"/>
        <v>0</v>
      </c>
      <c r="H21" s="4" t="str">
        <f t="shared" si="1"/>
        <v>，2219888</v>
      </c>
      <c r="I21" s="4" t="str">
        <f>VLOOKUP(A21,HOP!A:T,20,0)</f>
        <v>直连</v>
      </c>
    </row>
    <row r="22" s="4" customFormat="1" spans="1:9">
      <c r="A22" s="4">
        <v>16040374154</v>
      </c>
      <c r="B22" s="5">
        <v>44417</v>
      </c>
      <c r="C22" s="5">
        <v>44418</v>
      </c>
      <c r="D22" s="4">
        <v>122.26</v>
      </c>
      <c r="E22" s="4" t="str">
        <f>VLOOKUP(A22,HOP!A:L,12,0)</f>
        <v>122.26</v>
      </c>
      <c r="F22" s="4" t="str">
        <f>VLOOKUP(A22,HOP!A:C,3,0)</f>
        <v>2219903</v>
      </c>
      <c r="G22" s="4">
        <f t="shared" si="0"/>
        <v>0</v>
      </c>
      <c r="H22" s="4" t="str">
        <f t="shared" si="1"/>
        <v>，2219903</v>
      </c>
      <c r="I22" s="4" t="str">
        <f>VLOOKUP(A22,HOP!A:T,20,0)</f>
        <v>直连</v>
      </c>
    </row>
    <row r="23" s="4" customFormat="1" spans="1:9">
      <c r="A23" s="4">
        <v>16040443331</v>
      </c>
      <c r="B23" s="5">
        <v>44417</v>
      </c>
      <c r="C23" s="5">
        <v>44418</v>
      </c>
      <c r="D23" s="4">
        <v>218.23</v>
      </c>
      <c r="E23" s="4" t="str">
        <f>VLOOKUP(A23,HOP!A:L,12,0)</f>
        <v>218.23</v>
      </c>
      <c r="F23" s="4" t="str">
        <f>VLOOKUP(A23,HOP!A:C,3,0)</f>
        <v>2219910</v>
      </c>
      <c r="G23" s="4">
        <f t="shared" si="0"/>
        <v>0</v>
      </c>
      <c r="H23" s="4" t="str">
        <f t="shared" si="1"/>
        <v>，2219910</v>
      </c>
      <c r="I23" s="4" t="str">
        <f>VLOOKUP(A23,HOP!A:T,20,0)</f>
        <v>直连</v>
      </c>
    </row>
    <row r="24" s="4" customFormat="1" spans="1:9">
      <c r="A24" s="4">
        <v>16040455866</v>
      </c>
      <c r="B24" s="5">
        <v>44417</v>
      </c>
      <c r="C24" s="5">
        <v>44418</v>
      </c>
      <c r="D24" s="4">
        <v>315.36</v>
      </c>
      <c r="E24" s="4" t="str">
        <f>VLOOKUP(A24,HOP!A:L,12,0)</f>
        <v>315.36</v>
      </c>
      <c r="F24" s="4" t="str">
        <f>VLOOKUP(A24,HOP!A:C,3,0)</f>
        <v>2219915</v>
      </c>
      <c r="G24" s="4">
        <f t="shared" si="0"/>
        <v>0</v>
      </c>
      <c r="H24" s="4" t="str">
        <f t="shared" si="1"/>
        <v>，2219915</v>
      </c>
      <c r="I24" s="4" t="str">
        <f>VLOOKUP(A24,HOP!A:T,20,0)</f>
        <v>直连</v>
      </c>
    </row>
    <row r="25" s="4" customFormat="1" spans="1:9">
      <c r="A25" s="4">
        <v>16040608946</v>
      </c>
      <c r="B25" s="5">
        <v>44417</v>
      </c>
      <c r="C25" s="5">
        <v>44418</v>
      </c>
      <c r="D25" s="4">
        <v>122.39</v>
      </c>
      <c r="E25" s="4" t="str">
        <f>VLOOKUP(A25,HOP!A:L,12,0)</f>
        <v>122.39</v>
      </c>
      <c r="F25" s="4" t="str">
        <f>VLOOKUP(A25,HOP!A:C,3,0)</f>
        <v>2219947</v>
      </c>
      <c r="G25" s="4">
        <f t="shared" si="0"/>
        <v>0</v>
      </c>
      <c r="H25" s="4" t="str">
        <f t="shared" si="1"/>
        <v>，2219947</v>
      </c>
      <c r="I25" s="4" t="str">
        <f>VLOOKUP(A25,HOP!A:T,20,0)</f>
        <v>直连</v>
      </c>
    </row>
    <row r="26" s="4" customFormat="1" spans="1:9">
      <c r="A26" s="4">
        <v>16040717834</v>
      </c>
      <c r="B26" s="5">
        <v>44417</v>
      </c>
      <c r="C26" s="5">
        <v>44418</v>
      </c>
      <c r="D26" s="4">
        <v>221.13</v>
      </c>
      <c r="E26" s="4" t="str">
        <f>VLOOKUP(A26,HOP!A:L,12,0)</f>
        <v>221.13</v>
      </c>
      <c r="F26" s="4" t="str">
        <f>VLOOKUP(A26,HOP!A:C,3,0)</f>
        <v>2219962</v>
      </c>
      <c r="G26" s="4">
        <f t="shared" si="0"/>
        <v>0</v>
      </c>
      <c r="H26" s="4" t="str">
        <f t="shared" si="1"/>
        <v>，2219962</v>
      </c>
      <c r="I26" s="4" t="str">
        <f>VLOOKUP(A26,HOP!A:T,20,0)</f>
        <v>直连</v>
      </c>
    </row>
    <row r="27" s="4" customFormat="1" spans="1:9">
      <c r="A27" s="4">
        <v>16040822516</v>
      </c>
      <c r="B27" s="5">
        <v>44417</v>
      </c>
      <c r="C27" s="5">
        <v>44418</v>
      </c>
      <c r="D27" s="4">
        <v>108.77</v>
      </c>
      <c r="E27" s="4" t="str">
        <f>VLOOKUP(A27,HOP!A:L,12,0)</f>
        <v>108.77</v>
      </c>
      <c r="F27" s="4" t="str">
        <f>VLOOKUP(A27,HOP!A:C,3,0)</f>
        <v>2219982</v>
      </c>
      <c r="G27" s="4">
        <f t="shared" si="0"/>
        <v>0</v>
      </c>
      <c r="H27" s="4" t="str">
        <f t="shared" si="1"/>
        <v>，2219982</v>
      </c>
      <c r="I27" s="4" t="str">
        <f>VLOOKUP(A27,HOP!A:T,20,0)</f>
        <v>直连</v>
      </c>
    </row>
    <row r="28" s="4" customFormat="1" spans="1:9">
      <c r="A28" s="4">
        <v>16040902026</v>
      </c>
      <c r="B28" s="5">
        <v>44417</v>
      </c>
      <c r="C28" s="5">
        <v>44418</v>
      </c>
      <c r="D28" s="4">
        <v>131.95</v>
      </c>
      <c r="E28" s="4" t="str">
        <f>VLOOKUP(A28,HOP!A:L,12,0)</f>
        <v>131.95</v>
      </c>
      <c r="F28" s="4" t="str">
        <f>VLOOKUP(A28,HOP!A:C,3,0)</f>
        <v>2219994</v>
      </c>
      <c r="G28" s="4">
        <f t="shared" si="0"/>
        <v>0</v>
      </c>
      <c r="H28" s="4" t="str">
        <f t="shared" si="1"/>
        <v>，2219994</v>
      </c>
      <c r="I28" s="4" t="str">
        <f>VLOOKUP(A28,HOP!A:T,20,0)</f>
        <v>直连</v>
      </c>
    </row>
    <row r="29" s="4" customFormat="1" spans="1:9">
      <c r="A29" s="4">
        <v>16041028424</v>
      </c>
      <c r="B29" s="5">
        <v>44417</v>
      </c>
      <c r="C29" s="5">
        <v>44418</v>
      </c>
      <c r="D29" s="4">
        <v>331.05</v>
      </c>
      <c r="E29" s="4" t="str">
        <f>VLOOKUP(A29,HOP!A:L,12,0)</f>
        <v>331.05</v>
      </c>
      <c r="F29" s="4" t="str">
        <f>VLOOKUP(A29,HOP!A:C,3,0)</f>
        <v>2220009</v>
      </c>
      <c r="G29" s="4">
        <f t="shared" si="0"/>
        <v>0</v>
      </c>
      <c r="H29" s="4" t="str">
        <f t="shared" si="1"/>
        <v>，2220009</v>
      </c>
      <c r="I29" s="4" t="str">
        <f>VLOOKUP(A29,HOP!A:T,20,0)</f>
        <v>直连</v>
      </c>
    </row>
    <row r="30" s="4" customFormat="1" hidden="1" spans="1:9">
      <c r="A30" s="4">
        <v>16041057807</v>
      </c>
      <c r="B30" s="5">
        <v>44417</v>
      </c>
      <c r="C30" s="5">
        <v>44418</v>
      </c>
      <c r="D30" s="4">
        <v>0</v>
      </c>
      <c r="E30" s="4" t="str">
        <f>VLOOKUP(A30,HOP!A:L,12,0)</f>
        <v>0.00</v>
      </c>
      <c r="F30" s="4" t="str">
        <f>VLOOKUP(A30,HOP!A:C,3,0)</f>
        <v>2220017</v>
      </c>
      <c r="G30" s="4">
        <f t="shared" si="0"/>
        <v>0</v>
      </c>
      <c r="H30" s="4" t="str">
        <f t="shared" si="1"/>
        <v>，2220017</v>
      </c>
      <c r="I30" s="4" t="str">
        <f>VLOOKUP(A30,HOP!A:T,20,0)</f>
        <v>直连</v>
      </c>
    </row>
    <row r="31" s="4" customFormat="1" spans="1:9">
      <c r="A31" s="4">
        <v>16041284301</v>
      </c>
      <c r="B31" s="5">
        <v>44417</v>
      </c>
      <c r="C31" s="5">
        <v>44418</v>
      </c>
      <c r="D31" s="4">
        <v>241.14</v>
      </c>
      <c r="E31" s="4" t="str">
        <f>VLOOKUP(A31,HOP!A:L,12,0)</f>
        <v>241.14</v>
      </c>
      <c r="F31" s="4" t="str">
        <f>VLOOKUP(A31,HOP!A:C,3,0)</f>
        <v>2220060</v>
      </c>
      <c r="G31" s="4">
        <f t="shared" si="0"/>
        <v>0</v>
      </c>
      <c r="H31" s="4" t="str">
        <f t="shared" si="1"/>
        <v>，2220060</v>
      </c>
      <c r="I31" s="4" t="str">
        <f>VLOOKUP(A31,HOP!A:T,20,0)</f>
        <v>直连</v>
      </c>
    </row>
    <row r="32" s="4" customFormat="1" spans="1:9">
      <c r="A32" s="4">
        <v>16041307141</v>
      </c>
      <c r="B32" s="5">
        <v>44417</v>
      </c>
      <c r="C32" s="5">
        <v>44418</v>
      </c>
      <c r="D32" s="4">
        <v>357.24</v>
      </c>
      <c r="E32" s="4" t="str">
        <f>VLOOKUP(A32,HOP!A:L,12,0)</f>
        <v>357.24</v>
      </c>
      <c r="F32" s="4" t="str">
        <f>VLOOKUP(A32,HOP!A:C,3,0)</f>
        <v>2220066</v>
      </c>
      <c r="G32" s="4">
        <f t="shared" si="0"/>
        <v>0</v>
      </c>
      <c r="H32" s="4" t="str">
        <f t="shared" si="1"/>
        <v>，2220066</v>
      </c>
      <c r="I32" s="4" t="str">
        <f>VLOOKUP(A32,HOP!A:T,20,0)</f>
        <v>直连</v>
      </c>
    </row>
    <row r="34" spans="4:4">
      <c r="D34" s="4">
        <f>SUM(D2:D33)</f>
        <v>8289.05</v>
      </c>
    </row>
    <row r="38" spans="1:1">
      <c r="A38" s="4" t="s">
        <v>125</v>
      </c>
    </row>
    <row r="39" spans="1:1">
      <c r="A39" s="4" t="s">
        <v>126</v>
      </c>
    </row>
    <row r="40" spans="1:1">
      <c r="A40" s="4" t="s">
        <v>127</v>
      </c>
    </row>
  </sheetData>
  <autoFilter ref="A1:XFD40">
    <filterColumn colId="3">
      <filters blank="1">
        <filter val="221.13"/>
        <filter val="171.54"/>
        <filter val="197.14"/>
        <filter val="241.14"/>
        <filter val="280.14"/>
        <filter val="131.95"/>
        <filter val="8289.05"/>
        <filter val="305.16"/>
        <filter val="108.61"/>
        <filter val="150.62"/>
        <filter val="182.63"/>
        <filter val="218.23"/>
        <filter val="1786.4"/>
        <filter val="180.64"/>
        <filter val="340.64"/>
        <filter val="357.24"/>
        <filter val="122.26"/>
        <filter val="114.7"/>
        <filter val="256.8"/>
        <filter val="723.75"/>
        <filter val="315.36"/>
        <filter val="108.77"/>
        <filter val="122.39"/>
        <filter val="939.82"/>
        <filter val="105"/>
        <filter val="331.05"/>
        <filter val="125.86"/>
        <filter val="15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H42" sqref="H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</v>
      </c>
      <c r="F1" s="2" t="s">
        <v>5</v>
      </c>
      <c r="G1" s="2" t="s">
        <v>6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</row>
    <row r="2" s="1" customFormat="1" spans="1:20">
      <c r="A2" s="3">
        <v>16041307141</v>
      </c>
      <c r="B2" s="1" t="s">
        <v>145</v>
      </c>
      <c r="C2" s="1" t="s">
        <v>146</v>
      </c>
      <c r="D2" s="1" t="s">
        <v>147</v>
      </c>
      <c r="E2" s="1" t="s">
        <v>123</v>
      </c>
      <c r="F2" s="1" t="s">
        <v>145</v>
      </c>
      <c r="G2" s="1" t="s">
        <v>148</v>
      </c>
      <c r="H2" s="1" t="s">
        <v>149</v>
      </c>
      <c r="I2" s="1" t="s">
        <v>150</v>
      </c>
      <c r="J2" s="1" t="s">
        <v>151</v>
      </c>
      <c r="K2" s="1" t="s">
        <v>150</v>
      </c>
      <c r="L2" s="1" t="s">
        <v>150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</row>
    <row r="3" s="1" customFormat="1" spans="1:20">
      <c r="A3" s="3">
        <v>16041284301</v>
      </c>
      <c r="B3" s="1" t="s">
        <v>145</v>
      </c>
      <c r="C3" s="1" t="s">
        <v>159</v>
      </c>
      <c r="D3" s="1" t="s">
        <v>160</v>
      </c>
      <c r="E3" s="1" t="s">
        <v>121</v>
      </c>
      <c r="F3" s="1" t="s">
        <v>145</v>
      </c>
      <c r="G3" s="1" t="s">
        <v>148</v>
      </c>
      <c r="H3" s="1" t="s">
        <v>149</v>
      </c>
      <c r="I3" s="1" t="s">
        <v>161</v>
      </c>
      <c r="J3" s="1" t="s">
        <v>151</v>
      </c>
      <c r="K3" s="1" t="s">
        <v>161</v>
      </c>
      <c r="L3" s="1" t="s">
        <v>161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162</v>
      </c>
      <c r="R3" s="1" t="s">
        <v>156</v>
      </c>
      <c r="S3" s="1" t="s">
        <v>157</v>
      </c>
      <c r="T3" s="1" t="s">
        <v>158</v>
      </c>
    </row>
    <row r="4" s="1" customFormat="1" spans="1:20">
      <c r="A4" s="3">
        <v>16041057807</v>
      </c>
      <c r="B4" s="1" t="s">
        <v>145</v>
      </c>
      <c r="C4" s="1" t="s">
        <v>163</v>
      </c>
      <c r="D4" s="1" t="s">
        <v>164</v>
      </c>
      <c r="E4" s="1" t="s">
        <v>118</v>
      </c>
      <c r="F4" s="1" t="s">
        <v>145</v>
      </c>
      <c r="G4" s="1" t="s">
        <v>148</v>
      </c>
      <c r="H4" s="1" t="s">
        <v>149</v>
      </c>
      <c r="I4" s="1" t="s">
        <v>165</v>
      </c>
      <c r="J4" s="1" t="s">
        <v>151</v>
      </c>
      <c r="K4" s="1" t="s">
        <v>165</v>
      </c>
      <c r="L4" s="1" t="s">
        <v>153</v>
      </c>
      <c r="M4" s="1" t="s">
        <v>166</v>
      </c>
      <c r="N4" s="1" t="s">
        <v>166</v>
      </c>
      <c r="O4" s="1" t="s">
        <v>153</v>
      </c>
      <c r="P4" s="1" t="s">
        <v>154</v>
      </c>
      <c r="Q4" s="1" t="s">
        <v>167</v>
      </c>
      <c r="R4" s="1" t="s">
        <v>156</v>
      </c>
      <c r="S4" s="1" t="s">
        <v>157</v>
      </c>
      <c r="T4" s="1" t="s">
        <v>158</v>
      </c>
    </row>
    <row r="5" s="1" customFormat="1" spans="1:20">
      <c r="A5" s="3">
        <v>16041028424</v>
      </c>
      <c r="B5" s="1" t="s">
        <v>145</v>
      </c>
      <c r="C5" s="1" t="s">
        <v>168</v>
      </c>
      <c r="D5" s="1" t="s">
        <v>169</v>
      </c>
      <c r="E5" s="1" t="s">
        <v>115</v>
      </c>
      <c r="F5" s="1" t="s">
        <v>145</v>
      </c>
      <c r="G5" s="1" t="s">
        <v>148</v>
      </c>
      <c r="H5" s="1" t="s">
        <v>149</v>
      </c>
      <c r="I5" s="1" t="s">
        <v>170</v>
      </c>
      <c r="J5" s="1" t="s">
        <v>151</v>
      </c>
      <c r="K5" s="1" t="s">
        <v>170</v>
      </c>
      <c r="L5" s="1" t="s">
        <v>170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171</v>
      </c>
      <c r="R5" s="1" t="s">
        <v>156</v>
      </c>
      <c r="S5" s="1" t="s">
        <v>157</v>
      </c>
      <c r="T5" s="1" t="s">
        <v>158</v>
      </c>
    </row>
    <row r="6" s="1" customFormat="1" spans="1:20">
      <c r="A6" s="3">
        <v>16040902026</v>
      </c>
      <c r="B6" s="1" t="s">
        <v>145</v>
      </c>
      <c r="C6" s="1" t="s">
        <v>172</v>
      </c>
      <c r="D6" s="1" t="s">
        <v>173</v>
      </c>
      <c r="E6" s="1" t="s">
        <v>112</v>
      </c>
      <c r="F6" s="1" t="s">
        <v>145</v>
      </c>
      <c r="G6" s="1" t="s">
        <v>148</v>
      </c>
      <c r="H6" s="1" t="s">
        <v>149</v>
      </c>
      <c r="I6" s="1" t="s">
        <v>174</v>
      </c>
      <c r="J6" s="1" t="s">
        <v>151</v>
      </c>
      <c r="K6" s="1" t="s">
        <v>174</v>
      </c>
      <c r="L6" s="1" t="s">
        <v>174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175</v>
      </c>
      <c r="R6" s="1" t="s">
        <v>156</v>
      </c>
      <c r="S6" s="1" t="s">
        <v>157</v>
      </c>
      <c r="T6" s="1" t="s">
        <v>158</v>
      </c>
    </row>
    <row r="7" s="1" customFormat="1" spans="1:20">
      <c r="A7" s="3">
        <v>16040822516</v>
      </c>
      <c r="B7" s="1" t="s">
        <v>145</v>
      </c>
      <c r="C7" s="1" t="s">
        <v>176</v>
      </c>
      <c r="D7" s="1" t="s">
        <v>177</v>
      </c>
      <c r="E7" s="1" t="s">
        <v>109</v>
      </c>
      <c r="F7" s="1" t="s">
        <v>145</v>
      </c>
      <c r="G7" s="1" t="s">
        <v>148</v>
      </c>
      <c r="H7" s="1" t="s">
        <v>149</v>
      </c>
      <c r="I7" s="1" t="s">
        <v>178</v>
      </c>
      <c r="J7" s="1" t="s">
        <v>151</v>
      </c>
      <c r="K7" s="1" t="s">
        <v>178</v>
      </c>
      <c r="L7" s="1" t="s">
        <v>178</v>
      </c>
      <c r="M7" s="1" t="s">
        <v>152</v>
      </c>
      <c r="N7" s="1" t="s">
        <v>152</v>
      </c>
      <c r="O7" s="1" t="s">
        <v>153</v>
      </c>
      <c r="P7" s="1" t="s">
        <v>154</v>
      </c>
      <c r="Q7" s="1" t="s">
        <v>179</v>
      </c>
      <c r="R7" s="1" t="s">
        <v>156</v>
      </c>
      <c r="S7" s="1" t="s">
        <v>157</v>
      </c>
      <c r="T7" s="1" t="s">
        <v>158</v>
      </c>
    </row>
    <row r="8" s="1" customFormat="1" spans="1:20">
      <c r="A8" s="3">
        <v>16040717834</v>
      </c>
      <c r="B8" s="1" t="s">
        <v>145</v>
      </c>
      <c r="C8" s="1" t="s">
        <v>180</v>
      </c>
      <c r="D8" s="1" t="s">
        <v>181</v>
      </c>
      <c r="E8" s="1" t="s">
        <v>106</v>
      </c>
      <c r="F8" s="1" t="s">
        <v>145</v>
      </c>
      <c r="G8" s="1" t="s">
        <v>148</v>
      </c>
      <c r="H8" s="1" t="s">
        <v>149</v>
      </c>
      <c r="I8" s="1" t="s">
        <v>182</v>
      </c>
      <c r="J8" s="1" t="s">
        <v>151</v>
      </c>
      <c r="K8" s="1" t="s">
        <v>182</v>
      </c>
      <c r="L8" s="1" t="s">
        <v>182</v>
      </c>
      <c r="M8" s="1" t="s">
        <v>152</v>
      </c>
      <c r="N8" s="1" t="s">
        <v>152</v>
      </c>
      <c r="O8" s="1" t="s">
        <v>153</v>
      </c>
      <c r="P8" s="1" t="s">
        <v>154</v>
      </c>
      <c r="Q8" s="1" t="s">
        <v>183</v>
      </c>
      <c r="R8" s="1" t="s">
        <v>156</v>
      </c>
      <c r="S8" s="1" t="s">
        <v>157</v>
      </c>
      <c r="T8" s="1" t="s">
        <v>158</v>
      </c>
    </row>
    <row r="9" s="1" customFormat="1" spans="1:20">
      <c r="A9" s="3">
        <v>16040608946</v>
      </c>
      <c r="B9" s="1" t="s">
        <v>145</v>
      </c>
      <c r="C9" s="1" t="s">
        <v>184</v>
      </c>
      <c r="D9" s="1" t="s">
        <v>185</v>
      </c>
      <c r="E9" s="1" t="s">
        <v>103</v>
      </c>
      <c r="F9" s="1" t="s">
        <v>145</v>
      </c>
      <c r="G9" s="1" t="s">
        <v>148</v>
      </c>
      <c r="H9" s="1" t="s">
        <v>149</v>
      </c>
      <c r="I9" s="1" t="s">
        <v>186</v>
      </c>
      <c r="J9" s="1" t="s">
        <v>151</v>
      </c>
      <c r="K9" s="1" t="s">
        <v>186</v>
      </c>
      <c r="L9" s="1" t="s">
        <v>186</v>
      </c>
      <c r="M9" s="1" t="s">
        <v>152</v>
      </c>
      <c r="N9" s="1" t="s">
        <v>152</v>
      </c>
      <c r="O9" s="1" t="s">
        <v>153</v>
      </c>
      <c r="P9" s="1" t="s">
        <v>154</v>
      </c>
      <c r="Q9" s="1" t="s">
        <v>187</v>
      </c>
      <c r="R9" s="1" t="s">
        <v>156</v>
      </c>
      <c r="S9" s="1" t="s">
        <v>157</v>
      </c>
      <c r="T9" s="1" t="s">
        <v>158</v>
      </c>
    </row>
    <row r="10" s="1" customFormat="1" spans="1:20">
      <c r="A10" s="3">
        <v>16040455866</v>
      </c>
      <c r="B10" s="1" t="s">
        <v>145</v>
      </c>
      <c r="C10" s="1" t="s">
        <v>188</v>
      </c>
      <c r="D10" s="1" t="s">
        <v>189</v>
      </c>
      <c r="E10" s="1" t="s">
        <v>101</v>
      </c>
      <c r="F10" s="1" t="s">
        <v>145</v>
      </c>
      <c r="G10" s="1" t="s">
        <v>148</v>
      </c>
      <c r="H10" s="1" t="s">
        <v>149</v>
      </c>
      <c r="I10" s="1" t="s">
        <v>190</v>
      </c>
      <c r="J10" s="1" t="s">
        <v>151</v>
      </c>
      <c r="K10" s="1" t="s">
        <v>190</v>
      </c>
      <c r="L10" s="1" t="s">
        <v>190</v>
      </c>
      <c r="M10" s="1" t="s">
        <v>152</v>
      </c>
      <c r="N10" s="1" t="s">
        <v>152</v>
      </c>
      <c r="O10" s="1" t="s">
        <v>153</v>
      </c>
      <c r="P10" s="1" t="s">
        <v>154</v>
      </c>
      <c r="Q10" s="1" t="s">
        <v>191</v>
      </c>
      <c r="R10" s="1" t="s">
        <v>156</v>
      </c>
      <c r="S10" s="1" t="s">
        <v>157</v>
      </c>
      <c r="T10" s="1" t="s">
        <v>158</v>
      </c>
    </row>
    <row r="11" s="1" customFormat="1" spans="1:20">
      <c r="A11" s="3">
        <v>16040443331</v>
      </c>
      <c r="B11" s="1" t="s">
        <v>145</v>
      </c>
      <c r="C11" s="1" t="s">
        <v>192</v>
      </c>
      <c r="D11" s="1" t="s">
        <v>193</v>
      </c>
      <c r="E11" s="1" t="s">
        <v>98</v>
      </c>
      <c r="F11" s="1" t="s">
        <v>145</v>
      </c>
      <c r="G11" s="1" t="s">
        <v>148</v>
      </c>
      <c r="H11" s="1" t="s">
        <v>149</v>
      </c>
      <c r="I11" s="1" t="s">
        <v>194</v>
      </c>
      <c r="J11" s="1" t="s">
        <v>151</v>
      </c>
      <c r="K11" s="1" t="s">
        <v>194</v>
      </c>
      <c r="L11" s="1" t="s">
        <v>194</v>
      </c>
      <c r="M11" s="1" t="s">
        <v>152</v>
      </c>
      <c r="N11" s="1" t="s">
        <v>152</v>
      </c>
      <c r="O11" s="1" t="s">
        <v>153</v>
      </c>
      <c r="P11" s="1" t="s">
        <v>154</v>
      </c>
      <c r="Q11" s="1" t="s">
        <v>195</v>
      </c>
      <c r="R11" s="1" t="s">
        <v>156</v>
      </c>
      <c r="S11" s="1" t="s">
        <v>157</v>
      </c>
      <c r="T11" s="1" t="s">
        <v>158</v>
      </c>
    </row>
    <row r="12" s="1" customFormat="1" spans="1:20">
      <c r="A12" s="3">
        <v>16040374154</v>
      </c>
      <c r="B12" s="1" t="s">
        <v>145</v>
      </c>
      <c r="C12" s="1" t="s">
        <v>196</v>
      </c>
      <c r="D12" s="1" t="s">
        <v>197</v>
      </c>
      <c r="E12" s="1" t="s">
        <v>95</v>
      </c>
      <c r="F12" s="1" t="s">
        <v>145</v>
      </c>
      <c r="G12" s="1" t="s">
        <v>148</v>
      </c>
      <c r="H12" s="1" t="s">
        <v>149</v>
      </c>
      <c r="I12" s="1" t="s">
        <v>198</v>
      </c>
      <c r="J12" s="1" t="s">
        <v>151</v>
      </c>
      <c r="K12" s="1" t="s">
        <v>198</v>
      </c>
      <c r="L12" s="1" t="s">
        <v>198</v>
      </c>
      <c r="M12" s="1" t="s">
        <v>152</v>
      </c>
      <c r="N12" s="1" t="s">
        <v>152</v>
      </c>
      <c r="O12" s="1" t="s">
        <v>153</v>
      </c>
      <c r="P12" s="1" t="s">
        <v>154</v>
      </c>
      <c r="Q12" s="1" t="s">
        <v>199</v>
      </c>
      <c r="R12" s="1" t="s">
        <v>156</v>
      </c>
      <c r="S12" s="1" t="s">
        <v>157</v>
      </c>
      <c r="T12" s="1" t="s">
        <v>158</v>
      </c>
    </row>
    <row r="13" s="1" customFormat="1" spans="1:20">
      <c r="A13" s="3">
        <v>16040273874</v>
      </c>
      <c r="B13" s="1" t="s">
        <v>145</v>
      </c>
      <c r="C13" s="1" t="s">
        <v>200</v>
      </c>
      <c r="D13" s="1" t="s">
        <v>201</v>
      </c>
      <c r="E13" s="1" t="s">
        <v>93</v>
      </c>
      <c r="F13" s="1" t="s">
        <v>145</v>
      </c>
      <c r="G13" s="1" t="s">
        <v>148</v>
      </c>
      <c r="H13" s="1" t="s">
        <v>149</v>
      </c>
      <c r="I13" s="1" t="s">
        <v>202</v>
      </c>
      <c r="J13" s="1" t="s">
        <v>151</v>
      </c>
      <c r="K13" s="1" t="s">
        <v>202</v>
      </c>
      <c r="L13" s="1" t="s">
        <v>202</v>
      </c>
      <c r="M13" s="1" t="s">
        <v>152</v>
      </c>
      <c r="N13" s="1" t="s">
        <v>152</v>
      </c>
      <c r="O13" s="1" t="s">
        <v>153</v>
      </c>
      <c r="P13" s="1" t="s">
        <v>154</v>
      </c>
      <c r="Q13" s="1" t="s">
        <v>203</v>
      </c>
      <c r="R13" s="1" t="s">
        <v>156</v>
      </c>
      <c r="S13" s="1" t="s">
        <v>157</v>
      </c>
      <c r="T13" s="1" t="s">
        <v>158</v>
      </c>
    </row>
    <row r="14" s="1" customFormat="1" spans="1:20">
      <c r="A14" s="3">
        <v>16040216722</v>
      </c>
      <c r="B14" s="1" t="s">
        <v>145</v>
      </c>
      <c r="C14" s="1" t="s">
        <v>204</v>
      </c>
      <c r="D14" s="1" t="s">
        <v>205</v>
      </c>
      <c r="E14" s="1" t="s">
        <v>90</v>
      </c>
      <c r="F14" s="1" t="s">
        <v>145</v>
      </c>
      <c r="G14" s="1" t="s">
        <v>148</v>
      </c>
      <c r="H14" s="1" t="s">
        <v>149</v>
      </c>
      <c r="I14" s="1" t="s">
        <v>206</v>
      </c>
      <c r="J14" s="1" t="s">
        <v>151</v>
      </c>
      <c r="K14" s="1" t="s">
        <v>206</v>
      </c>
      <c r="L14" s="1" t="s">
        <v>206</v>
      </c>
      <c r="M14" s="1" t="s">
        <v>152</v>
      </c>
      <c r="N14" s="1" t="s">
        <v>152</v>
      </c>
      <c r="O14" s="1" t="s">
        <v>153</v>
      </c>
      <c r="P14" s="1" t="s">
        <v>154</v>
      </c>
      <c r="Q14" s="1" t="s">
        <v>207</v>
      </c>
      <c r="R14" s="1" t="s">
        <v>156</v>
      </c>
      <c r="S14" s="1" t="s">
        <v>157</v>
      </c>
      <c r="T14" s="1" t="s">
        <v>158</v>
      </c>
    </row>
    <row r="15" s="1" customFormat="1" spans="1:20">
      <c r="A15" s="3">
        <v>16040169300</v>
      </c>
      <c r="B15" s="1" t="s">
        <v>145</v>
      </c>
      <c r="C15" s="1" t="s">
        <v>208</v>
      </c>
      <c r="D15" s="1" t="s">
        <v>209</v>
      </c>
      <c r="E15" s="1" t="s">
        <v>87</v>
      </c>
      <c r="F15" s="1" t="s">
        <v>145</v>
      </c>
      <c r="G15" s="1" t="s">
        <v>148</v>
      </c>
      <c r="H15" s="1" t="s">
        <v>149</v>
      </c>
      <c r="I15" s="1" t="s">
        <v>210</v>
      </c>
      <c r="J15" s="1" t="s">
        <v>151</v>
      </c>
      <c r="K15" s="1" t="s">
        <v>210</v>
      </c>
      <c r="L15" s="1" t="s">
        <v>210</v>
      </c>
      <c r="M15" s="1" t="s">
        <v>152</v>
      </c>
      <c r="N15" s="1" t="s">
        <v>152</v>
      </c>
      <c r="O15" s="1" t="s">
        <v>153</v>
      </c>
      <c r="P15" s="1" t="s">
        <v>154</v>
      </c>
      <c r="Q15" s="1" t="s">
        <v>211</v>
      </c>
      <c r="R15" s="1" t="s">
        <v>156</v>
      </c>
      <c r="S15" s="1" t="s">
        <v>157</v>
      </c>
      <c r="T15" s="1" t="s">
        <v>158</v>
      </c>
    </row>
    <row r="16" s="1" customFormat="1" spans="1:20">
      <c r="A16" s="3">
        <v>16040147900</v>
      </c>
      <c r="B16" s="1" t="s">
        <v>145</v>
      </c>
      <c r="C16" s="1" t="s">
        <v>212</v>
      </c>
      <c r="D16" s="1" t="s">
        <v>213</v>
      </c>
      <c r="E16" s="1" t="s">
        <v>81</v>
      </c>
      <c r="F16" s="1" t="s">
        <v>145</v>
      </c>
      <c r="G16" s="1" t="s">
        <v>148</v>
      </c>
      <c r="H16" s="1" t="s">
        <v>149</v>
      </c>
      <c r="I16" s="1" t="s">
        <v>214</v>
      </c>
      <c r="J16" s="1" t="s">
        <v>151</v>
      </c>
      <c r="K16" s="1" t="s">
        <v>214</v>
      </c>
      <c r="L16" s="1" t="s">
        <v>214</v>
      </c>
      <c r="M16" s="1" t="s">
        <v>152</v>
      </c>
      <c r="N16" s="1" t="s">
        <v>152</v>
      </c>
      <c r="O16" s="1" t="s">
        <v>153</v>
      </c>
      <c r="P16" s="1" t="s">
        <v>154</v>
      </c>
      <c r="Q16" s="1" t="s">
        <v>215</v>
      </c>
      <c r="R16" s="1" t="s">
        <v>156</v>
      </c>
      <c r="S16" s="1" t="s">
        <v>157</v>
      </c>
      <c r="T16" s="1" t="s">
        <v>158</v>
      </c>
    </row>
    <row r="17" s="1" customFormat="1" spans="1:20">
      <c r="A17" s="3">
        <v>16040071530</v>
      </c>
      <c r="B17" s="1" t="s">
        <v>145</v>
      </c>
      <c r="C17" s="1" t="s">
        <v>216</v>
      </c>
      <c r="D17" s="1" t="s">
        <v>217</v>
      </c>
      <c r="E17" s="1" t="s">
        <v>78</v>
      </c>
      <c r="F17" s="1" t="s">
        <v>145</v>
      </c>
      <c r="G17" s="1" t="s">
        <v>148</v>
      </c>
      <c r="H17" s="1" t="s">
        <v>149</v>
      </c>
      <c r="I17" s="1" t="s">
        <v>218</v>
      </c>
      <c r="J17" s="1" t="s">
        <v>151</v>
      </c>
      <c r="K17" s="1" t="s">
        <v>218</v>
      </c>
      <c r="L17" s="1" t="s">
        <v>218</v>
      </c>
      <c r="M17" s="1" t="s">
        <v>152</v>
      </c>
      <c r="N17" s="1" t="s">
        <v>152</v>
      </c>
      <c r="O17" s="1" t="s">
        <v>153</v>
      </c>
      <c r="P17" s="1" t="s">
        <v>154</v>
      </c>
      <c r="Q17" s="1" t="s">
        <v>219</v>
      </c>
      <c r="R17" s="1" t="s">
        <v>156</v>
      </c>
      <c r="S17" s="1" t="s">
        <v>157</v>
      </c>
      <c r="T17" s="1" t="s">
        <v>158</v>
      </c>
    </row>
    <row r="18" s="1" customFormat="1" spans="1:20">
      <c r="A18" s="3">
        <v>16039935646</v>
      </c>
      <c r="B18" s="1" t="s">
        <v>145</v>
      </c>
      <c r="C18" s="1" t="s">
        <v>220</v>
      </c>
      <c r="D18" s="1" t="s">
        <v>221</v>
      </c>
      <c r="E18" s="1" t="s">
        <v>75</v>
      </c>
      <c r="F18" s="1" t="s">
        <v>145</v>
      </c>
      <c r="G18" s="1" t="s">
        <v>148</v>
      </c>
      <c r="H18" s="1" t="s">
        <v>149</v>
      </c>
      <c r="I18" s="1" t="s">
        <v>222</v>
      </c>
      <c r="J18" s="1" t="s">
        <v>151</v>
      </c>
      <c r="K18" s="1" t="s">
        <v>222</v>
      </c>
      <c r="L18" s="1" t="s">
        <v>222</v>
      </c>
      <c r="M18" s="1" t="s">
        <v>152</v>
      </c>
      <c r="N18" s="1" t="s">
        <v>152</v>
      </c>
      <c r="O18" s="1" t="s">
        <v>153</v>
      </c>
      <c r="P18" s="1" t="s">
        <v>154</v>
      </c>
      <c r="Q18" s="1" t="s">
        <v>223</v>
      </c>
      <c r="R18" s="1" t="s">
        <v>156</v>
      </c>
      <c r="S18" s="1" t="s">
        <v>157</v>
      </c>
      <c r="T18" s="1" t="s">
        <v>158</v>
      </c>
    </row>
    <row r="19" s="1" customFormat="1" spans="1:20">
      <c r="A19" s="3">
        <v>16039288901</v>
      </c>
      <c r="B19" s="1" t="s">
        <v>145</v>
      </c>
      <c r="C19" s="1" t="s">
        <v>224</v>
      </c>
      <c r="D19" s="1" t="s">
        <v>225</v>
      </c>
      <c r="E19" s="1" t="s">
        <v>72</v>
      </c>
      <c r="F19" s="1" t="s">
        <v>145</v>
      </c>
      <c r="G19" s="1" t="s">
        <v>148</v>
      </c>
      <c r="H19" s="1" t="s">
        <v>149</v>
      </c>
      <c r="I19" s="1" t="s">
        <v>226</v>
      </c>
      <c r="J19" s="1" t="s">
        <v>151</v>
      </c>
      <c r="K19" s="1" t="s">
        <v>226</v>
      </c>
      <c r="L19" s="1" t="s">
        <v>226</v>
      </c>
      <c r="M19" s="1" t="s">
        <v>152</v>
      </c>
      <c r="N19" s="1" t="s">
        <v>152</v>
      </c>
      <c r="O19" s="1" t="s">
        <v>153</v>
      </c>
      <c r="P19" s="1" t="s">
        <v>154</v>
      </c>
      <c r="Q19" s="1" t="s">
        <v>227</v>
      </c>
      <c r="R19" s="1" t="s">
        <v>156</v>
      </c>
      <c r="S19" s="1" t="s">
        <v>157</v>
      </c>
      <c r="T19" s="1" t="s">
        <v>158</v>
      </c>
    </row>
    <row r="20" s="1" customFormat="1" spans="1:20">
      <c r="A20" s="3">
        <v>16039231026</v>
      </c>
      <c r="B20" s="1" t="s">
        <v>145</v>
      </c>
      <c r="C20" s="1" t="s">
        <v>228</v>
      </c>
      <c r="D20" s="1" t="s">
        <v>229</v>
      </c>
      <c r="E20" s="1" t="s">
        <v>69</v>
      </c>
      <c r="F20" s="1" t="s">
        <v>145</v>
      </c>
      <c r="G20" s="1" t="s">
        <v>148</v>
      </c>
      <c r="H20" s="1" t="s">
        <v>149</v>
      </c>
      <c r="I20" s="1" t="s">
        <v>230</v>
      </c>
      <c r="J20" s="1" t="s">
        <v>151</v>
      </c>
      <c r="K20" s="1" t="s">
        <v>230</v>
      </c>
      <c r="L20" s="1" t="s">
        <v>230</v>
      </c>
      <c r="M20" s="1" t="s">
        <v>152</v>
      </c>
      <c r="N20" s="1" t="s">
        <v>152</v>
      </c>
      <c r="O20" s="1" t="s">
        <v>153</v>
      </c>
      <c r="P20" s="1" t="s">
        <v>154</v>
      </c>
      <c r="Q20" s="1" t="s">
        <v>231</v>
      </c>
      <c r="R20" s="1" t="s">
        <v>156</v>
      </c>
      <c r="S20" s="1" t="s">
        <v>157</v>
      </c>
      <c r="T20" s="1" t="s">
        <v>158</v>
      </c>
    </row>
    <row r="21" s="1" customFormat="1" spans="1:20">
      <c r="A21" s="3">
        <v>16039203044</v>
      </c>
      <c r="B21" s="1" t="s">
        <v>145</v>
      </c>
      <c r="C21" s="1" t="s">
        <v>232</v>
      </c>
      <c r="D21" s="1" t="s">
        <v>233</v>
      </c>
      <c r="E21" s="1" t="s">
        <v>66</v>
      </c>
      <c r="F21" s="1" t="s">
        <v>145</v>
      </c>
      <c r="G21" s="1" t="s">
        <v>148</v>
      </c>
      <c r="H21" s="1" t="s">
        <v>149</v>
      </c>
      <c r="I21" s="1" t="s">
        <v>234</v>
      </c>
      <c r="J21" s="1" t="s">
        <v>151</v>
      </c>
      <c r="K21" s="1" t="s">
        <v>234</v>
      </c>
      <c r="L21" s="1" t="s">
        <v>234</v>
      </c>
      <c r="M21" s="1" t="s">
        <v>152</v>
      </c>
      <c r="N21" s="1" t="s">
        <v>152</v>
      </c>
      <c r="O21" s="1" t="s">
        <v>153</v>
      </c>
      <c r="P21" s="1" t="s">
        <v>154</v>
      </c>
      <c r="Q21" s="1" t="s">
        <v>235</v>
      </c>
      <c r="R21" s="1" t="s">
        <v>156</v>
      </c>
      <c r="S21" s="1" t="s">
        <v>157</v>
      </c>
      <c r="T21" s="1" t="s">
        <v>158</v>
      </c>
    </row>
    <row r="22" s="1" customFormat="1" spans="1:20">
      <c r="A22" s="3">
        <v>16038744014</v>
      </c>
      <c r="B22" s="1" t="s">
        <v>145</v>
      </c>
      <c r="C22" s="1" t="s">
        <v>236</v>
      </c>
      <c r="D22" s="1" t="s">
        <v>237</v>
      </c>
      <c r="E22" s="1" t="s">
        <v>63</v>
      </c>
      <c r="F22" s="1" t="s">
        <v>145</v>
      </c>
      <c r="G22" s="1" t="s">
        <v>148</v>
      </c>
      <c r="H22" s="1" t="s">
        <v>149</v>
      </c>
      <c r="I22" s="1" t="s">
        <v>238</v>
      </c>
      <c r="J22" s="1" t="s">
        <v>151</v>
      </c>
      <c r="K22" s="1" t="s">
        <v>238</v>
      </c>
      <c r="L22" s="1" t="s">
        <v>238</v>
      </c>
      <c r="M22" s="1" t="s">
        <v>152</v>
      </c>
      <c r="N22" s="1" t="s">
        <v>152</v>
      </c>
      <c r="O22" s="1" t="s">
        <v>153</v>
      </c>
      <c r="P22" s="1" t="s">
        <v>154</v>
      </c>
      <c r="Q22" s="1" t="s">
        <v>239</v>
      </c>
      <c r="R22" s="1" t="s">
        <v>156</v>
      </c>
      <c r="S22" s="1" t="s">
        <v>157</v>
      </c>
      <c r="T22" s="1" t="s">
        <v>158</v>
      </c>
    </row>
    <row r="23" s="1" customFormat="1" spans="1:20">
      <c r="A23" s="3">
        <v>16038719741</v>
      </c>
      <c r="B23" s="1" t="s">
        <v>145</v>
      </c>
      <c r="C23" s="1" t="s">
        <v>240</v>
      </c>
      <c r="D23" s="1" t="s">
        <v>241</v>
      </c>
      <c r="E23" s="1" t="s">
        <v>242</v>
      </c>
      <c r="F23" s="1" t="s">
        <v>145</v>
      </c>
      <c r="G23" s="1" t="s">
        <v>148</v>
      </c>
      <c r="H23" s="1" t="s">
        <v>149</v>
      </c>
      <c r="I23" s="1" t="s">
        <v>243</v>
      </c>
      <c r="J23" s="1" t="s">
        <v>151</v>
      </c>
      <c r="K23" s="1" t="s">
        <v>243</v>
      </c>
      <c r="L23" s="1" t="s">
        <v>243</v>
      </c>
      <c r="M23" s="1" t="s">
        <v>152</v>
      </c>
      <c r="N23" s="1" t="s">
        <v>152</v>
      </c>
      <c r="O23" s="1" t="s">
        <v>153</v>
      </c>
      <c r="P23" s="1" t="s">
        <v>154</v>
      </c>
      <c r="Q23" s="1" t="s">
        <v>244</v>
      </c>
      <c r="R23" s="1" t="s">
        <v>156</v>
      </c>
      <c r="S23" s="1" t="s">
        <v>157</v>
      </c>
      <c r="T23" s="1" t="s">
        <v>158</v>
      </c>
    </row>
    <row r="24" s="1" customFormat="1" spans="1:20">
      <c r="A24" s="3">
        <v>16038457158</v>
      </c>
      <c r="B24" s="1" t="s">
        <v>145</v>
      </c>
      <c r="C24" s="1" t="s">
        <v>245</v>
      </c>
      <c r="D24" s="1" t="s">
        <v>246</v>
      </c>
      <c r="E24" s="1" t="s">
        <v>57</v>
      </c>
      <c r="F24" s="1" t="s">
        <v>145</v>
      </c>
      <c r="G24" s="1" t="s">
        <v>148</v>
      </c>
      <c r="H24" s="1" t="s">
        <v>149</v>
      </c>
      <c r="I24" s="1" t="s">
        <v>247</v>
      </c>
      <c r="J24" s="1" t="s">
        <v>151</v>
      </c>
      <c r="K24" s="1" t="s">
        <v>247</v>
      </c>
      <c r="L24" s="1" t="s">
        <v>247</v>
      </c>
      <c r="M24" s="1" t="s">
        <v>152</v>
      </c>
      <c r="N24" s="1" t="s">
        <v>152</v>
      </c>
      <c r="O24" s="1" t="s">
        <v>153</v>
      </c>
      <c r="P24" s="1" t="s">
        <v>154</v>
      </c>
      <c r="Q24" s="1" t="s">
        <v>248</v>
      </c>
      <c r="R24" s="1" t="s">
        <v>156</v>
      </c>
      <c r="S24" s="1" t="s">
        <v>157</v>
      </c>
      <c r="T24" s="1" t="s">
        <v>158</v>
      </c>
    </row>
    <row r="25" s="1" customFormat="1" spans="1:20">
      <c r="A25" s="3">
        <v>16037977966</v>
      </c>
      <c r="B25" s="1" t="s">
        <v>249</v>
      </c>
      <c r="C25" s="1" t="s">
        <v>250</v>
      </c>
      <c r="D25" s="1" t="s">
        <v>251</v>
      </c>
      <c r="E25" s="1" t="s">
        <v>252</v>
      </c>
      <c r="F25" s="1" t="s">
        <v>145</v>
      </c>
      <c r="G25" s="1" t="s">
        <v>148</v>
      </c>
      <c r="H25" s="1" t="s">
        <v>149</v>
      </c>
      <c r="I25" s="1" t="s">
        <v>253</v>
      </c>
      <c r="J25" s="1" t="s">
        <v>151</v>
      </c>
      <c r="K25" s="1" t="s">
        <v>253</v>
      </c>
      <c r="L25" s="1" t="s">
        <v>253</v>
      </c>
      <c r="M25" s="1" t="s">
        <v>152</v>
      </c>
      <c r="N25" s="1" t="s">
        <v>152</v>
      </c>
      <c r="O25" s="1" t="s">
        <v>153</v>
      </c>
      <c r="P25" s="1" t="s">
        <v>154</v>
      </c>
      <c r="Q25" s="1" t="s">
        <v>254</v>
      </c>
      <c r="R25" s="1" t="s">
        <v>156</v>
      </c>
      <c r="S25" s="1" t="s">
        <v>157</v>
      </c>
      <c r="T25" s="1" t="s">
        <v>158</v>
      </c>
    </row>
    <row r="26" s="1" customFormat="1" spans="1:20">
      <c r="A26" s="3">
        <v>16036006767</v>
      </c>
      <c r="B26" s="1" t="s">
        <v>249</v>
      </c>
      <c r="C26" s="1" t="s">
        <v>255</v>
      </c>
      <c r="D26" s="1" t="s">
        <v>256</v>
      </c>
      <c r="E26" s="1" t="s">
        <v>51</v>
      </c>
      <c r="F26" s="1" t="s">
        <v>249</v>
      </c>
      <c r="G26" s="1" t="s">
        <v>148</v>
      </c>
      <c r="H26" s="1" t="s">
        <v>149</v>
      </c>
      <c r="I26" s="1" t="s">
        <v>257</v>
      </c>
      <c r="J26" s="1" t="s">
        <v>151</v>
      </c>
      <c r="K26" s="1" t="s">
        <v>257</v>
      </c>
      <c r="L26" s="1" t="s">
        <v>257</v>
      </c>
      <c r="M26" s="1" t="s">
        <v>152</v>
      </c>
      <c r="N26" s="1" t="s">
        <v>152</v>
      </c>
      <c r="O26" s="1" t="s">
        <v>153</v>
      </c>
      <c r="P26" s="1" t="s">
        <v>154</v>
      </c>
      <c r="Q26" s="1" t="s">
        <v>258</v>
      </c>
      <c r="R26" s="1" t="s">
        <v>156</v>
      </c>
      <c r="S26" s="1" t="s">
        <v>157</v>
      </c>
      <c r="T26" s="1" t="s">
        <v>158</v>
      </c>
    </row>
    <row r="27" s="1" customFormat="1" spans="1:20">
      <c r="A27" s="3">
        <v>16035953129</v>
      </c>
      <c r="B27" s="1" t="s">
        <v>249</v>
      </c>
      <c r="C27" s="1" t="s">
        <v>259</v>
      </c>
      <c r="D27" s="1" t="s">
        <v>260</v>
      </c>
      <c r="E27" s="1" t="s">
        <v>48</v>
      </c>
      <c r="F27" s="1" t="s">
        <v>249</v>
      </c>
      <c r="G27" s="1" t="s">
        <v>148</v>
      </c>
      <c r="H27" s="1" t="s">
        <v>149</v>
      </c>
      <c r="I27" s="1" t="s">
        <v>261</v>
      </c>
      <c r="J27" s="1" t="s">
        <v>151</v>
      </c>
      <c r="K27" s="1" t="s">
        <v>261</v>
      </c>
      <c r="L27" s="1" t="s">
        <v>261</v>
      </c>
      <c r="M27" s="1" t="s">
        <v>152</v>
      </c>
      <c r="N27" s="1" t="s">
        <v>152</v>
      </c>
      <c r="O27" s="1" t="s">
        <v>153</v>
      </c>
      <c r="P27" s="1" t="s">
        <v>154</v>
      </c>
      <c r="Q27" s="1" t="s">
        <v>262</v>
      </c>
      <c r="R27" s="1" t="s">
        <v>156</v>
      </c>
      <c r="S27" s="1" t="s">
        <v>157</v>
      </c>
      <c r="T27" s="1" t="s">
        <v>158</v>
      </c>
    </row>
    <row r="28" s="1" customFormat="1" spans="1:20">
      <c r="A28" s="3">
        <v>16027999769</v>
      </c>
      <c r="B28" s="1" t="s">
        <v>263</v>
      </c>
      <c r="C28" s="1" t="s">
        <v>264</v>
      </c>
      <c r="D28" s="1" t="s">
        <v>265</v>
      </c>
      <c r="E28" s="1" t="s">
        <v>45</v>
      </c>
      <c r="F28" s="1" t="s">
        <v>145</v>
      </c>
      <c r="G28" s="1" t="s">
        <v>148</v>
      </c>
      <c r="H28" s="1" t="s">
        <v>149</v>
      </c>
      <c r="I28" s="1" t="s">
        <v>153</v>
      </c>
      <c r="J28" s="1" t="s">
        <v>151</v>
      </c>
      <c r="K28" s="1" t="s">
        <v>153</v>
      </c>
      <c r="L28" s="1" t="s">
        <v>153</v>
      </c>
      <c r="M28" s="1" t="s">
        <v>152</v>
      </c>
      <c r="N28" s="1" t="s">
        <v>152</v>
      </c>
      <c r="O28" s="1" t="s">
        <v>153</v>
      </c>
      <c r="P28" s="1" t="s">
        <v>154</v>
      </c>
      <c r="Q28" s="1" t="s">
        <v>266</v>
      </c>
      <c r="R28" s="1" t="s">
        <v>156</v>
      </c>
      <c r="S28" s="1" t="s">
        <v>157</v>
      </c>
      <c r="T28" s="1" t="s">
        <v>158</v>
      </c>
    </row>
    <row r="29" s="1" customFormat="1" spans="1:20">
      <c r="A29" s="3">
        <v>16017836319</v>
      </c>
      <c r="B29" s="1" t="s">
        <v>267</v>
      </c>
      <c r="C29" s="1" t="s">
        <v>268</v>
      </c>
      <c r="D29" s="1" t="s">
        <v>269</v>
      </c>
      <c r="E29" s="1" t="s">
        <v>270</v>
      </c>
      <c r="F29" s="1" t="s">
        <v>271</v>
      </c>
      <c r="G29" s="1" t="s">
        <v>148</v>
      </c>
      <c r="H29" s="1" t="s">
        <v>149</v>
      </c>
      <c r="I29" s="1" t="s">
        <v>272</v>
      </c>
      <c r="J29" s="1" t="s">
        <v>151</v>
      </c>
      <c r="K29" s="1" t="s">
        <v>272</v>
      </c>
      <c r="L29" s="1" t="s">
        <v>272</v>
      </c>
      <c r="M29" s="1" t="s">
        <v>152</v>
      </c>
      <c r="N29" s="1" t="s">
        <v>152</v>
      </c>
      <c r="O29" s="1" t="s">
        <v>153</v>
      </c>
      <c r="P29" s="1" t="s">
        <v>154</v>
      </c>
      <c r="Q29" s="1" t="s">
        <v>273</v>
      </c>
      <c r="R29" s="1" t="s">
        <v>156</v>
      </c>
      <c r="S29" s="1" t="s">
        <v>157</v>
      </c>
      <c r="T29" s="1" t="s">
        <v>158</v>
      </c>
    </row>
    <row r="30" s="1" customFormat="1" spans="1:20">
      <c r="A30" s="3">
        <v>15958643487</v>
      </c>
      <c r="B30" s="1" t="s">
        <v>274</v>
      </c>
      <c r="C30" s="1" t="s">
        <v>275</v>
      </c>
      <c r="D30" s="1" t="s">
        <v>276</v>
      </c>
      <c r="E30" s="1" t="s">
        <v>36</v>
      </c>
      <c r="F30" s="1" t="s">
        <v>249</v>
      </c>
      <c r="G30" s="1" t="s">
        <v>148</v>
      </c>
      <c r="H30" s="1" t="s">
        <v>149</v>
      </c>
      <c r="I30" s="1" t="s">
        <v>277</v>
      </c>
      <c r="J30" s="1" t="s">
        <v>151</v>
      </c>
      <c r="K30" s="1" t="s">
        <v>277</v>
      </c>
      <c r="L30" s="1" t="s">
        <v>278</v>
      </c>
      <c r="M30" s="1" t="s">
        <v>279</v>
      </c>
      <c r="N30" s="1" t="s">
        <v>279</v>
      </c>
      <c r="O30" s="1" t="s">
        <v>153</v>
      </c>
      <c r="P30" s="1" t="s">
        <v>154</v>
      </c>
      <c r="Q30" s="1" t="s">
        <v>280</v>
      </c>
      <c r="R30" s="1" t="s">
        <v>156</v>
      </c>
      <c r="S30" s="1" t="s">
        <v>157</v>
      </c>
      <c r="T30" s="1" t="s">
        <v>158</v>
      </c>
    </row>
    <row r="31" s="1" customFormat="1" spans="1:20">
      <c r="A31" s="3">
        <v>15956959503</v>
      </c>
      <c r="B31" s="1" t="s">
        <v>274</v>
      </c>
      <c r="C31" s="1" t="s">
        <v>281</v>
      </c>
      <c r="D31" s="1" t="s">
        <v>282</v>
      </c>
      <c r="E31" s="1" t="s">
        <v>30</v>
      </c>
      <c r="F31" s="1" t="s">
        <v>249</v>
      </c>
      <c r="G31" s="1" t="s">
        <v>148</v>
      </c>
      <c r="H31" s="1" t="s">
        <v>149</v>
      </c>
      <c r="I31" s="1" t="s">
        <v>153</v>
      </c>
      <c r="J31" s="1" t="s">
        <v>151</v>
      </c>
      <c r="K31" s="1" t="s">
        <v>153</v>
      </c>
      <c r="L31" s="1" t="s">
        <v>153</v>
      </c>
      <c r="M31" s="1" t="s">
        <v>152</v>
      </c>
      <c r="N31" s="1" t="s">
        <v>152</v>
      </c>
      <c r="O31" s="1" t="s">
        <v>153</v>
      </c>
      <c r="P31" s="1" t="s">
        <v>154</v>
      </c>
      <c r="Q31" s="1" t="s">
        <v>283</v>
      </c>
      <c r="R31" s="1" t="s">
        <v>156</v>
      </c>
      <c r="S31" s="1" t="s">
        <v>157</v>
      </c>
      <c r="T31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2021-08-13T07:13:51Z</dcterms:created>
  <dcterms:modified xsi:type="dcterms:W3CDTF">2021-08-13T07:53:27Z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5C27EEFF59BE4F168D75773F340A5703</vt:lpwstr>
  </property>
  <property fmtid="{D5CDD505-2E9C-101B-9397-08002B2CF9AE}" pid="3" name="KSOProductBuildVer">
    <vt:lpwstr>2052-11.1.0.10503</vt:lpwstr>
  </property>
</Properties>
</file>