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<sst xmlns="http://schemas.openxmlformats.org/spreadsheetml/2006/main" count="372" uniqueCount="138">
  <si>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</si>
  <si>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</si>
  <si>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</si>
  <si>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</si>
  <si>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</si>
  <si>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</si>
  <si>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</si>
  <si>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</si>
  <si>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</si>
  <si>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</si>
  <si>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</si>
  <si>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</si>
  <si>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</si>
  <si>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</si>
  <si>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</si>
  <si>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</si>
  <si>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</si>
  <si>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</si>
  <si>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</si>
  <si>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</si>
  <si>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</si>
  <si>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</si>
  <si>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</si>
  <si>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</si>
  <si>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</si>
  <si>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</si>
  <si>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</si>
  <si>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</si>
  <si>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豪华双床房&lt;双人入住&gt;&lt;双早&gt;</t>
  </si>
  <si>
    <t>CNY</t>
  </si>
  <si>
    <t>林德壕</t>
  </si>
  <si>
    <t>CA363210814CNY</t>
  </si>
  <si>
    <t>未提现</t>
  </si>
  <si>
    <t>携程开票</t>
  </si>
  <si>
    <t>[北京]北京瑜舍(17098009)</t>
  </si>
  <si>
    <t>70平米开间&lt;大床&gt;(至少连住2晚及以上)&lt;特惠促销&gt;&lt;双早&gt;</t>
  </si>
  <si>
    <t>费雯丽</t>
  </si>
  <si>
    <t>豪华大床房&lt;双人入住&gt;&lt;双早&gt;</t>
  </si>
  <si>
    <t>李琛</t>
  </si>
  <si>
    <t>王勇</t>
  </si>
  <si>
    <t>[重庆]重庆斯维登服务公寓(解放碑协信公馆)(78167429)</t>
  </si>
  <si>
    <t>豪华双床房&lt;双人入住&gt;&lt;无早&gt;</t>
  </si>
  <si>
    <t>袁乐</t>
  </si>
  <si>
    <t>[东莞]东莞虎门丰泰花园酒店(78251369)</t>
  </si>
  <si>
    <t>豪华园林大床房&lt;双人入住&gt;&lt;双早&gt;</t>
  </si>
  <si>
    <t>彭亮,林静</t>
  </si>
  <si>
    <t>[佛山]佛山锦澜公寓(78247837)</t>
  </si>
  <si>
    <t>标准大床房&lt;无早&gt;</t>
  </si>
  <si>
    <t>吴海兵</t>
  </si>
  <si>
    <t>[东莞]东莞V+国际青年人才公寓(78283918)</t>
  </si>
  <si>
    <t>北欧风一室大床房&lt;双人入住&gt;&lt;无早&gt;</t>
  </si>
  <si>
    <t>张书胜</t>
  </si>
  <si>
    <t>[安顺]安顺豪生温泉度假酒店(77244103)</t>
  </si>
  <si>
    <t>观庭双床房&lt;双人入住&gt;&lt;中宾&gt;&lt;双早&gt;</t>
  </si>
  <si>
    <t>王晨辉</t>
  </si>
  <si>
    <t>高级大床房&lt;无早&gt;</t>
  </si>
  <si>
    <t>黄洁谊</t>
  </si>
  <si>
    <t>王宝意</t>
  </si>
  <si>
    <t>[北京]7天优品酒店(北京国贸大望路地铁站店)(67324401)</t>
  </si>
  <si>
    <t>精选特优房&lt;双人入住&gt;&lt;内宾&gt;&lt;预付&gt;&lt;无早&gt;</t>
  </si>
  <si>
    <t>李刚</t>
  </si>
  <si>
    <t>，</t>
  </si>
  <si>
    <t>A210814092552481</t>
  </si>
  <si>
    <t>A210814092631481</t>
  </si>
  <si>
    <t>A210814092706481</t>
  </si>
  <si>
    <t>CNY / HKD 当前参考汇率: 1.201522539</t>
  </si>
  <si>
    <t>总计：10414.37 CNY/
12513.1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</si>
  <si>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</si>
  <si>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</si>
  <si>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</si>
  <si>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</si>
  <si>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</si>
  <si>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</si>
  <si>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</si>
  <si>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</si>
  <si>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</si>
  <si>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</si>
  <si>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</si>
  <si>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</si>
  <si>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</si>
  <si>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</si>
  <si>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</si>
  <si>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</si>
  <si>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</si>
  <si>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2021-07-29</t>
  </si>
  <si>
    <t>2212738</t>
  </si>
  <si>
    <t>7天优品酒店(北京国贸大望路地铁站店)</t>
  </si>
  <si>
    <t>2021-07-30</t>
  </si>
  <si>
    <t>退房日周结</t>
  </si>
  <si>
    <t>279.95</t>
  </si>
  <si>
    <t>RMB</t>
  </si>
  <si>
    <t>0</t>
  </si>
  <si>
    <t>0.00</t>
  </si>
  <si>
    <t>携程国内直连(DD)</t>
  </si>
  <si>
    <t>2021-07-29 16:16:09</t>
  </si>
  <si>
    <t>否</t>
  </si>
  <si>
    <t>汇智国际旅游发展有限公司</t>
  </si>
  <si>
    <t>直连</t>
  </si>
  <si>
    <t>2212667</t>
  </si>
  <si>
    <t>佛山锦澜公寓</t>
  </si>
  <si>
    <t>81.60</t>
  </si>
  <si>
    <t>2021-07-29 13:38:27</t>
  </si>
  <si>
    <t>Saas酒店</t>
  </si>
  <si>
    <t>2212654</t>
  </si>
  <si>
    <t>110.16</t>
  </si>
  <si>
    <t>2021-07-29 13:18:09</t>
  </si>
  <si>
    <t>2212638</t>
  </si>
  <si>
    <t>安顺豪生温泉度假酒店</t>
  </si>
  <si>
    <t>477.36</t>
  </si>
  <si>
    <t>2021-07-29 12:40:15</t>
  </si>
  <si>
    <t>直采</t>
  </si>
  <si>
    <t>2212579</t>
  </si>
  <si>
    <t>东莞V+国际青年人才公寓</t>
  </si>
  <si>
    <t>91.80</t>
  </si>
  <si>
    <t>2021-07-29 11:37:00</t>
  </si>
  <si>
    <t>2212569</t>
  </si>
  <si>
    <t>2021-07-29 10:54:52</t>
  </si>
  <si>
    <t>2021-07-28</t>
  </si>
  <si>
    <t>2212099</t>
  </si>
  <si>
    <t>东莞虎门丰泰花园酒店</t>
  </si>
  <si>
    <t>926.00</t>
  </si>
  <si>
    <t>2021-07-28 22:21:32</t>
  </si>
  <si>
    <t>2212012</t>
  </si>
  <si>
    <t>重庆斯维登服务公寓(解放碑协信公馆)</t>
  </si>
  <si>
    <t>278.00</t>
  </si>
  <si>
    <t>2021-07-28 21:55:25</t>
  </si>
  <si>
    <t>2021-07-27</t>
  </si>
  <si>
    <t>2210399</t>
  </si>
  <si>
    <t>广州白云宾馆</t>
  </si>
  <si>
    <t>1139.40</t>
  </si>
  <si>
    <t>2021-08-04 12:30:10</t>
  </si>
  <si>
    <t>2210292</t>
  </si>
  <si>
    <t>2021-07-27 22:04:42</t>
  </si>
  <si>
    <t>2021-07-23</t>
  </si>
  <si>
    <t>2206701</t>
  </si>
  <si>
    <t>北京瑜舍</t>
  </si>
  <si>
    <t>4100.00</t>
  </si>
  <si>
    <t>2021-07-24 09:48:44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</si>
</sst>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15903719587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44404</v>
      </c>
      <c r="G2" s="5">
        <v>44407</v>
      </c>
      <c r="H2" s="4">
        <v>1</v>
      </c>
      <c r="I2" s="4">
        <v>3</v>
      </c>
      <c r="J2" s="4">
        <v>3</v>
      </c>
      <c r="K2" s="4" t="s">
        <v>29</v>
      </c>
      <c r="L2" s="4">
        <v>1709.1</v>
      </c>
      <c r="M2" s="4">
        <v>1709.1</v>
      </c>
      <c r="N2" s="4" t="s">
        <v>30</v>
      </c>
      <c r="O2" s="4" t="s">
        <v>31</v>
      </c>
      <c r="P2" s="4" t="s">
        <v>32</v>
      </c>
      <c r="Q2" s="4">
        <v>0</v>
      </c>
      <c r="R2" s="6">
        <v>44400</v>
      </c>
      <c r="S2" s="5">
        <v>44422</v>
      </c>
      <c r="T2" s="4" t="s">
        <v>33</v>
      </c>
      <c r="U2" s="4">
        <v>1709.1</v>
      </c>
      <c r="V2" s="4">
        <v>0</v>
      </c>
      <c r="W2" s="4">
        <v>0</v>
      </c>
      <c r="X2" s="4">
        <v>2205958</v>
      </c>
    </row>
    <row r="3" s="4" customFormat="1" spans="1:24">
      <c r="A3" s="4">
        <v>15910649351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44405</v>
      </c>
      <c r="G3" s="5">
        <v>44407</v>
      </c>
      <c r="H3" s="4">
        <v>1</v>
      </c>
      <c r="I3" s="4">
        <v>2</v>
      </c>
      <c r="J3" s="4">
        <v>2</v>
      </c>
      <c r="K3" s="4" t="s">
        <v>29</v>
      </c>
      <c r="L3" s="4">
        <v>4100</v>
      </c>
      <c r="M3" s="4">
        <v>4100</v>
      </c>
      <c r="N3" s="4" t="s">
        <v>36</v>
      </c>
      <c r="O3" s="4" t="s">
        <v>31</v>
      </c>
      <c r="P3" s="4" t="s">
        <v>32</v>
      </c>
      <c r="Q3" s="4">
        <v>0</v>
      </c>
      <c r="R3" s="6">
        <v>44400</v>
      </c>
      <c r="S3" s="5">
        <v>44422</v>
      </c>
      <c r="T3" s="4" t="s">
        <v>33</v>
      </c>
      <c r="U3" s="4">
        <v>4100</v>
      </c>
      <c r="V3" s="4">
        <v>0</v>
      </c>
      <c r="W3" s="4">
        <v>0</v>
      </c>
      <c r="X3" s="4">
        <v>2206701</v>
      </c>
    </row>
    <row r="4" s="4" customFormat="1" spans="1:24">
      <c r="A4" s="4">
        <v>15950306421</v>
      </c>
      <c r="B4" s="4" t="s">
        <v>25</v>
      </c>
      <c r="C4" s="4" t="s">
        <v>26</v>
      </c>
      <c r="D4" s="4" t="s">
        <v>27</v>
      </c>
      <c r="E4" s="4" t="s">
        <v>37</v>
      </c>
      <c r="F4" s="5">
        <v>44405</v>
      </c>
      <c r="G4" s="5">
        <v>44407</v>
      </c>
      <c r="H4" s="4">
        <v>1</v>
      </c>
      <c r="I4" s="4">
        <v>2</v>
      </c>
      <c r="J4" s="4">
        <v>2</v>
      </c>
      <c r="K4" s="4" t="s">
        <v>29</v>
      </c>
      <c r="L4" s="4">
        <v>1139.4</v>
      </c>
      <c r="M4" s="4">
        <v>1139.4</v>
      </c>
      <c r="N4" s="4" t="s">
        <v>38</v>
      </c>
      <c r="O4" s="4" t="s">
        <v>31</v>
      </c>
      <c r="P4" s="4" t="s">
        <v>32</v>
      </c>
      <c r="Q4" s="4">
        <v>0</v>
      </c>
      <c r="R4" s="6">
        <v>44404</v>
      </c>
      <c r="S4" s="5">
        <v>44422</v>
      </c>
      <c r="T4" s="4" t="s">
        <v>33</v>
      </c>
      <c r="U4" s="4">
        <v>1139.4</v>
      </c>
      <c r="V4" s="4">
        <v>0</v>
      </c>
      <c r="W4" s="4">
        <v>0</v>
      </c>
      <c r="X4" s="4">
        <v>2210292</v>
      </c>
    </row>
    <row r="5" s="4" customFormat="1" spans="1:24">
      <c r="A5" s="4">
        <v>15954246743</v>
      </c>
      <c r="B5" s="4" t="s">
        <v>25</v>
      </c>
      <c r="C5" s="4" t="s">
        <v>26</v>
      </c>
      <c r="D5" s="4" t="s">
        <v>27</v>
      </c>
      <c r="E5" s="4" t="s">
        <v>28</v>
      </c>
      <c r="F5" s="5">
        <v>44405</v>
      </c>
      <c r="G5" s="5">
        <v>44407</v>
      </c>
      <c r="H5" s="4">
        <v>1</v>
      </c>
      <c r="I5" s="4">
        <v>2</v>
      </c>
      <c r="J5" s="4">
        <v>2</v>
      </c>
      <c r="K5" s="4" t="s">
        <v>29</v>
      </c>
      <c r="L5" s="4">
        <v>1139.4</v>
      </c>
      <c r="M5" s="4">
        <v>1139.4</v>
      </c>
      <c r="N5" s="4" t="s">
        <v>39</v>
      </c>
      <c r="O5" s="4" t="s">
        <v>31</v>
      </c>
      <c r="P5" s="4" t="s">
        <v>32</v>
      </c>
      <c r="Q5" s="4">
        <v>0</v>
      </c>
      <c r="R5" s="6">
        <v>44404</v>
      </c>
      <c r="S5" s="5">
        <v>44422</v>
      </c>
      <c r="T5" s="4" t="s">
        <v>33</v>
      </c>
      <c r="U5" s="4">
        <v>1139.4</v>
      </c>
      <c r="V5" s="4">
        <v>0</v>
      </c>
      <c r="W5" s="4">
        <v>0</v>
      </c>
      <c r="X5" s="4">
        <v>2210399</v>
      </c>
    </row>
    <row r="6" s="4" customFormat="1" spans="1:24">
      <c r="A6" s="4">
        <v>15960213982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44406</v>
      </c>
      <c r="G6" s="5">
        <v>44407</v>
      </c>
      <c r="H6" s="4">
        <v>1</v>
      </c>
      <c r="I6" s="4">
        <v>1</v>
      </c>
      <c r="J6" s="4">
        <v>1</v>
      </c>
      <c r="K6" s="4" t="s">
        <v>29</v>
      </c>
      <c r="L6" s="4">
        <v>278</v>
      </c>
      <c r="M6" s="4">
        <v>278</v>
      </c>
      <c r="N6" s="4" t="s">
        <v>42</v>
      </c>
      <c r="O6" s="4" t="s">
        <v>31</v>
      </c>
      <c r="P6" s="4" t="s">
        <v>32</v>
      </c>
      <c r="Q6" s="4">
        <v>0</v>
      </c>
      <c r="R6" s="6">
        <v>44405</v>
      </c>
      <c r="S6" s="5">
        <v>44422</v>
      </c>
      <c r="T6" s="4" t="s">
        <v>33</v>
      </c>
      <c r="U6" s="4">
        <v>278</v>
      </c>
      <c r="V6" s="4">
        <v>0</v>
      </c>
      <c r="W6" s="4">
        <v>0</v>
      </c>
      <c r="X6" s="4">
        <v>2212012</v>
      </c>
    </row>
    <row r="7" s="4" customFormat="1" spans="1:24">
      <c r="A7" s="4">
        <v>15964423749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44406</v>
      </c>
      <c r="G7" s="5">
        <v>44407</v>
      </c>
      <c r="H7" s="4">
        <v>2</v>
      </c>
      <c r="I7" s="4">
        <v>1</v>
      </c>
      <c r="J7" s="4">
        <v>2</v>
      </c>
      <c r="K7" s="4" t="s">
        <v>29</v>
      </c>
      <c r="L7" s="4">
        <v>926</v>
      </c>
      <c r="M7" s="4">
        <v>926</v>
      </c>
      <c r="N7" s="4" t="s">
        <v>45</v>
      </c>
      <c r="O7" s="4" t="s">
        <v>31</v>
      </c>
      <c r="P7" s="4" t="s">
        <v>32</v>
      </c>
      <c r="Q7" s="4">
        <v>0</v>
      </c>
      <c r="R7" s="6">
        <v>44405</v>
      </c>
      <c r="S7" s="5">
        <v>44422</v>
      </c>
      <c r="T7" s="4" t="s">
        <v>33</v>
      </c>
      <c r="U7" s="4">
        <v>926</v>
      </c>
      <c r="V7" s="4">
        <v>0</v>
      </c>
      <c r="W7" s="4">
        <v>0</v>
      </c>
      <c r="X7" s="4">
        <v>2212099</v>
      </c>
    </row>
    <row r="8" s="4" customFormat="1" spans="1:24">
      <c r="A8" s="4">
        <v>15966781806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44406</v>
      </c>
      <c r="G8" s="5">
        <v>44407</v>
      </c>
      <c r="H8" s="4">
        <v>1</v>
      </c>
      <c r="I8" s="4">
        <v>1</v>
      </c>
      <c r="J8" s="4">
        <v>1</v>
      </c>
      <c r="K8" s="4" t="s">
        <v>29</v>
      </c>
      <c r="L8" s="4">
        <v>81.6</v>
      </c>
      <c r="M8" s="4">
        <v>81.6</v>
      </c>
      <c r="N8" s="4" t="s">
        <v>48</v>
      </c>
      <c r="O8" s="4" t="s">
        <v>31</v>
      </c>
      <c r="P8" s="4" t="s">
        <v>32</v>
      </c>
      <c r="Q8" s="4">
        <v>0</v>
      </c>
      <c r="R8" s="6">
        <v>44406</v>
      </c>
      <c r="S8" s="5">
        <v>44422</v>
      </c>
      <c r="T8" s="4" t="s">
        <v>33</v>
      </c>
      <c r="U8" s="4">
        <v>81.6</v>
      </c>
      <c r="V8" s="4">
        <v>0</v>
      </c>
      <c r="W8" s="4">
        <v>0</v>
      </c>
      <c r="X8" s="4">
        <v>2212569</v>
      </c>
    </row>
    <row r="9" s="4" customFormat="1" spans="1:24">
      <c r="A9" s="4">
        <v>15966820230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44406</v>
      </c>
      <c r="G9" s="5">
        <v>44407</v>
      </c>
      <c r="H9" s="4">
        <v>1</v>
      </c>
      <c r="I9" s="4">
        <v>1</v>
      </c>
      <c r="J9" s="4">
        <v>1</v>
      </c>
      <c r="K9" s="4" t="s">
        <v>29</v>
      </c>
      <c r="L9" s="4">
        <v>91.8</v>
      </c>
      <c r="M9" s="4">
        <v>91.8</v>
      </c>
      <c r="N9" s="4" t="s">
        <v>51</v>
      </c>
      <c r="O9" s="4" t="s">
        <v>31</v>
      </c>
      <c r="P9" s="4" t="s">
        <v>32</v>
      </c>
      <c r="Q9" s="4">
        <v>0</v>
      </c>
      <c r="R9" s="6">
        <v>44406</v>
      </c>
      <c r="S9" s="5">
        <v>44422</v>
      </c>
      <c r="T9" s="4" t="s">
        <v>33</v>
      </c>
      <c r="U9" s="4">
        <v>91.8</v>
      </c>
      <c r="V9" s="4">
        <v>0</v>
      </c>
      <c r="W9" s="4">
        <v>0</v>
      </c>
      <c r="X9" s="4">
        <v>2212579</v>
      </c>
    </row>
    <row r="10" s="4" customFormat="1" spans="1:24">
      <c r="A10" s="4">
        <v>15967372997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44406</v>
      </c>
      <c r="G10" s="5">
        <v>44407</v>
      </c>
      <c r="H10" s="4">
        <v>1</v>
      </c>
      <c r="I10" s="4">
        <v>1</v>
      </c>
      <c r="J10" s="4">
        <v>1</v>
      </c>
      <c r="K10" s="4" t="s">
        <v>29</v>
      </c>
      <c r="L10" s="4">
        <v>477.36</v>
      </c>
      <c r="M10" s="4">
        <v>477.36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44406</v>
      </c>
      <c r="S10" s="5">
        <v>44422</v>
      </c>
      <c r="T10" s="4" t="s">
        <v>33</v>
      </c>
      <c r="U10" s="4">
        <v>477.36</v>
      </c>
      <c r="V10" s="4">
        <v>0</v>
      </c>
      <c r="W10" s="4">
        <v>0</v>
      </c>
      <c r="X10" s="4">
        <v>2212638</v>
      </c>
    </row>
    <row r="11" s="4" customFormat="1" spans="1:24">
      <c r="A11" s="4">
        <v>15967588004</v>
      </c>
      <c r="B11" s="4" t="s">
        <v>25</v>
      </c>
      <c r="C11" s="4" t="s">
        <v>26</v>
      </c>
      <c r="D11" s="4" t="s">
        <v>46</v>
      </c>
      <c r="E11" s="4" t="s">
        <v>55</v>
      </c>
      <c r="F11" s="5">
        <v>44406</v>
      </c>
      <c r="G11" s="5">
        <v>44407</v>
      </c>
      <c r="H11" s="4">
        <v>1</v>
      </c>
      <c r="I11" s="4">
        <v>1</v>
      </c>
      <c r="J11" s="4">
        <v>1</v>
      </c>
      <c r="K11" s="4" t="s">
        <v>29</v>
      </c>
      <c r="L11" s="4">
        <v>110.16</v>
      </c>
      <c r="M11" s="4">
        <v>110.16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44406</v>
      </c>
      <c r="S11" s="5">
        <v>44422</v>
      </c>
      <c r="T11" s="4" t="s">
        <v>33</v>
      </c>
      <c r="U11" s="4">
        <v>110.16</v>
      </c>
      <c r="V11" s="4">
        <v>0</v>
      </c>
      <c r="W11" s="4">
        <v>0</v>
      </c>
      <c r="X11" s="4">
        <v>2212654</v>
      </c>
    </row>
    <row r="12" s="4" customFormat="1" spans="1:24">
      <c r="A12" s="4">
        <v>15967664236</v>
      </c>
      <c r="B12" s="4" t="s">
        <v>25</v>
      </c>
      <c r="C12" s="4" t="s">
        <v>26</v>
      </c>
      <c r="D12" s="4" t="s">
        <v>46</v>
      </c>
      <c r="E12" s="4" t="s">
        <v>47</v>
      </c>
      <c r="F12" s="5">
        <v>44406</v>
      </c>
      <c r="G12" s="5">
        <v>44407</v>
      </c>
      <c r="H12" s="4">
        <v>1</v>
      </c>
      <c r="I12" s="4">
        <v>1</v>
      </c>
      <c r="J12" s="4">
        <v>1</v>
      </c>
      <c r="K12" s="4" t="s">
        <v>29</v>
      </c>
      <c r="L12" s="4">
        <v>81.6</v>
      </c>
      <c r="M12" s="4">
        <v>81.6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44406</v>
      </c>
      <c r="S12" s="5">
        <v>44422</v>
      </c>
      <c r="T12" s="4" t="s">
        <v>33</v>
      </c>
      <c r="U12" s="4">
        <v>81.6</v>
      </c>
      <c r="V12" s="4">
        <v>0</v>
      </c>
      <c r="W12" s="4">
        <v>0</v>
      </c>
      <c r="X12" s="4">
        <v>2212667</v>
      </c>
    </row>
    <row r="13" s="4" customFormat="1" spans="1:24">
      <c r="A13" s="4">
        <v>15968496525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44406</v>
      </c>
      <c r="G13" s="5">
        <v>44407</v>
      </c>
      <c r="H13" s="4">
        <v>1</v>
      </c>
      <c r="I13" s="4">
        <v>1</v>
      </c>
      <c r="J13" s="4">
        <v>1</v>
      </c>
      <c r="K13" s="4" t="s">
        <v>29</v>
      </c>
      <c r="L13" s="4">
        <v>279.95</v>
      </c>
      <c r="M13" s="4">
        <v>279.95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44406</v>
      </c>
      <c r="S13" s="5">
        <v>44422</v>
      </c>
      <c r="T13" s="4" t="s">
        <v>33</v>
      </c>
      <c r="U13" s="4">
        <v>279.95</v>
      </c>
      <c r="V13" s="4">
        <v>0</v>
      </c>
      <c r="W13" s="4">
        <v>0</v>
      </c>
      <c r="X13" s="4">
        <v>2212738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7" sqref="A17:A21"/>
    </sheetView>
  </sheetViews>
  <sheetFormatPr defaultColWidth="9" defaultRowHeight="13.5"/>
  <cols>
    <col min="1" max="1" width="14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4">
        <v>15903719587</v>
      </c>
      <c r="B2" s="5">
        <v>44404</v>
      </c>
      <c r="C2" s="5">
        <v>44407</v>
      </c>
      <c r="D2" s="4">
        <v>1709.1</v>
      </c>
      <c r="E2" s="4">
        <v>1709.1</v>
      </c>
      <c r="F2" s="4">
        <v>2205958</v>
      </c>
      <c r="G2" s="4">
        <f>D2-E2</f>
        <v>0</v>
      </c>
      <c r="H2" s="4" t="str">
        <f>$H$1&amp;F2</f>
        <v>，2205958</v>
      </c>
      <c r="I2" s="4" t="e">
        <f>VLOOKUP(A2,HOP!A:T,20,0)</f>
        <v>#N/A</v>
      </c>
    </row>
    <row r="3" s="4" customFormat="1" spans="1:9">
      <c r="A3" s="4">
        <v>15910649351</v>
      </c>
      <c r="B3" s="5">
        <v>44405</v>
      </c>
      <c r="C3" s="5">
        <v>44407</v>
      </c>
      <c r="D3" s="4">
        <v>4100</v>
      </c>
      <c r="E3" s="4" t="str">
        <f>VLOOKUP(A3,HOP!A:L,12,0)</f>
        <v>4100.00</v>
      </c>
      <c r="F3" s="4" t="str">
        <f>VLOOKUP(A3,HOP!A:C,3,0)</f>
        <v>2206701</v>
      </c>
      <c r="G3" s="4">
        <f t="shared" ref="G3:G13" si="0">D3-E3</f>
        <v>0</v>
      </c>
      <c r="H3" s="4" t="str">
        <f t="shared" ref="H3:H13" si="1">$H$1&amp;F3</f>
        <v>，2206701</v>
      </c>
      <c r="I3" s="4" t="str">
        <f>VLOOKUP(A3,HOP!A:T,20,0)</f>
        <v>直采</v>
      </c>
    </row>
    <row r="4" s="4" customFormat="1" spans="1:9">
      <c r="A4" s="4">
        <v>15950306421</v>
      </c>
      <c r="B4" s="5">
        <v>44405</v>
      </c>
      <c r="C4" s="5">
        <v>44407</v>
      </c>
      <c r="D4" s="4">
        <v>1139.4</v>
      </c>
      <c r="E4" s="4" t="str">
        <f>VLOOKUP(A4,HOP!A:L,12,0)</f>
        <v>1139.40</v>
      </c>
      <c r="F4" s="4" t="str">
        <f>VLOOKUP(A4,HOP!A:C,3,0)</f>
        <v>2210292</v>
      </c>
      <c r="G4" s="4">
        <f t="shared" si="0"/>
        <v>0</v>
      </c>
      <c r="H4" s="4" t="str">
        <f t="shared" si="1"/>
        <v>，2210292</v>
      </c>
      <c r="I4" s="4" t="str">
        <f>VLOOKUP(A4,HOP!A:T,20,0)</f>
        <v>直采</v>
      </c>
    </row>
    <row r="5" s="4" customFormat="1" spans="1:9">
      <c r="A5" s="4">
        <v>15954246743</v>
      </c>
      <c r="B5" s="5">
        <v>44405</v>
      </c>
      <c r="C5" s="5">
        <v>44407</v>
      </c>
      <c r="D5" s="4">
        <v>1139.4</v>
      </c>
      <c r="E5" s="4" t="str">
        <f>VLOOKUP(A5,HOP!A:L,12,0)</f>
        <v>1139.40</v>
      </c>
      <c r="F5" s="4" t="str">
        <f>VLOOKUP(A5,HOP!A:C,3,0)</f>
        <v>2210399</v>
      </c>
      <c r="G5" s="4">
        <f t="shared" si="0"/>
        <v>0</v>
      </c>
      <c r="H5" s="4" t="str">
        <f t="shared" si="1"/>
        <v>，2210399</v>
      </c>
      <c r="I5" s="4" t="str">
        <f>VLOOKUP(A5,HOP!A:T,20,0)</f>
        <v>直采</v>
      </c>
    </row>
    <row r="6" s="4" customFormat="1" spans="1:9">
      <c r="A6" s="4">
        <v>15960213982</v>
      </c>
      <c r="B6" s="5">
        <v>44406</v>
      </c>
      <c r="C6" s="5">
        <v>44407</v>
      </c>
      <c r="D6" s="4">
        <v>278</v>
      </c>
      <c r="E6" s="4" t="str">
        <f>VLOOKUP(A6,HOP!A:L,12,0)</f>
        <v>278.00</v>
      </c>
      <c r="F6" s="4" t="str">
        <f>VLOOKUP(A6,HOP!A:C,3,0)</f>
        <v>2212012</v>
      </c>
      <c r="G6" s="4">
        <f t="shared" si="0"/>
        <v>0</v>
      </c>
      <c r="H6" s="4" t="str">
        <f t="shared" si="1"/>
        <v>，2212012</v>
      </c>
      <c r="I6" s="4" t="str">
        <f>VLOOKUP(A6,HOP!A:T,20,0)</f>
        <v>直采</v>
      </c>
    </row>
    <row r="7" s="4" customFormat="1" spans="1:9">
      <c r="A7" s="4">
        <v>15964423749</v>
      </c>
      <c r="B7" s="5">
        <v>44406</v>
      </c>
      <c r="C7" s="5">
        <v>44407</v>
      </c>
      <c r="D7" s="4">
        <v>926</v>
      </c>
      <c r="E7" s="4" t="str">
        <f>VLOOKUP(A7,HOP!A:L,12,0)</f>
        <v>926.00</v>
      </c>
      <c r="F7" s="4" t="str">
        <f>VLOOKUP(A7,HOP!A:C,3,0)</f>
        <v>2212099</v>
      </c>
      <c r="G7" s="4">
        <f t="shared" si="0"/>
        <v>0</v>
      </c>
      <c r="H7" s="4" t="str">
        <f t="shared" si="1"/>
        <v>，2212099</v>
      </c>
      <c r="I7" s="4" t="str">
        <f>VLOOKUP(A7,HOP!A:T,20,0)</f>
        <v>直采</v>
      </c>
    </row>
    <row r="8" s="4" customFormat="1" spans="1:9">
      <c r="A8" s="4">
        <v>15966781806</v>
      </c>
      <c r="B8" s="5">
        <v>44406</v>
      </c>
      <c r="C8" s="5">
        <v>44407</v>
      </c>
      <c r="D8" s="4">
        <v>81.6</v>
      </c>
      <c r="E8" s="4" t="str">
        <f>VLOOKUP(A8,HOP!A:L,12,0)</f>
        <v>81.60</v>
      </c>
      <c r="F8" s="4" t="str">
        <f>VLOOKUP(A8,HOP!A:C,3,0)</f>
        <v>2212569</v>
      </c>
      <c r="G8" s="4">
        <f t="shared" si="0"/>
        <v>0</v>
      </c>
      <c r="H8" s="4" t="str">
        <f t="shared" si="1"/>
        <v>，2212569</v>
      </c>
      <c r="I8" s="4" t="str">
        <f>VLOOKUP(A8,HOP!A:T,20,0)</f>
        <v>Saas酒店</v>
      </c>
    </row>
    <row r="9" s="4" customFormat="1" spans="1:9">
      <c r="A9" s="4">
        <v>15966820230</v>
      </c>
      <c r="B9" s="5">
        <v>44406</v>
      </c>
      <c r="C9" s="5">
        <v>44407</v>
      </c>
      <c r="D9" s="4">
        <v>91.8</v>
      </c>
      <c r="E9" s="4" t="str">
        <f>VLOOKUP(A9,HOP!A:L,12,0)</f>
        <v>91.80</v>
      </c>
      <c r="F9" s="4" t="str">
        <f>VLOOKUP(A9,HOP!A:C,3,0)</f>
        <v>2212579</v>
      </c>
      <c r="G9" s="4">
        <f t="shared" si="0"/>
        <v>0</v>
      </c>
      <c r="H9" s="4" t="str">
        <f t="shared" si="1"/>
        <v>，2212579</v>
      </c>
      <c r="I9" s="4" t="str">
        <f>VLOOKUP(A9,HOP!A:T,20,0)</f>
        <v>Saas酒店</v>
      </c>
    </row>
    <row r="10" s="4" customFormat="1" spans="1:9">
      <c r="A10" s="4">
        <v>15967372997</v>
      </c>
      <c r="B10" s="5">
        <v>44406</v>
      </c>
      <c r="C10" s="5">
        <v>44407</v>
      </c>
      <c r="D10" s="4">
        <v>477.36</v>
      </c>
      <c r="E10" s="4" t="str">
        <f>VLOOKUP(A10,HOP!A:L,12,0)</f>
        <v>477.36</v>
      </c>
      <c r="F10" s="4" t="str">
        <f>VLOOKUP(A10,HOP!A:C,3,0)</f>
        <v>2212638</v>
      </c>
      <c r="G10" s="4">
        <f t="shared" si="0"/>
        <v>0</v>
      </c>
      <c r="H10" s="4" t="str">
        <f t="shared" si="1"/>
        <v>，2212638</v>
      </c>
      <c r="I10" s="4" t="str">
        <f>VLOOKUP(A10,HOP!A:T,20,0)</f>
        <v>直采</v>
      </c>
    </row>
    <row r="11" s="4" customFormat="1" spans="1:9">
      <c r="A11" s="4">
        <v>15967588004</v>
      </c>
      <c r="B11" s="5">
        <v>44406</v>
      </c>
      <c r="C11" s="5">
        <v>44407</v>
      </c>
      <c r="D11" s="4">
        <v>110.16</v>
      </c>
      <c r="E11" s="4" t="str">
        <f>VLOOKUP(A11,HOP!A:L,12,0)</f>
        <v>110.16</v>
      </c>
      <c r="F11" s="4" t="str">
        <f>VLOOKUP(A11,HOP!A:C,3,0)</f>
        <v>2212654</v>
      </c>
      <c r="G11" s="4">
        <f t="shared" si="0"/>
        <v>0</v>
      </c>
      <c r="H11" s="4" t="str">
        <f t="shared" si="1"/>
        <v>，2212654</v>
      </c>
      <c r="I11" s="4" t="str">
        <f>VLOOKUP(A11,HOP!A:T,20,0)</f>
        <v>Saas酒店</v>
      </c>
    </row>
    <row r="12" s="4" customFormat="1" spans="1:9">
      <c r="A12" s="4">
        <v>15967664236</v>
      </c>
      <c r="B12" s="5">
        <v>44406</v>
      </c>
      <c r="C12" s="5">
        <v>44407</v>
      </c>
      <c r="D12" s="4">
        <v>81.6</v>
      </c>
      <c r="E12" s="4" t="str">
        <f>VLOOKUP(A12,HOP!A:L,12,0)</f>
        <v>81.60</v>
      </c>
      <c r="F12" s="4" t="str">
        <f>VLOOKUP(A12,HOP!A:C,3,0)</f>
        <v>2212667</v>
      </c>
      <c r="G12" s="4">
        <f t="shared" si="0"/>
        <v>0</v>
      </c>
      <c r="H12" s="4" t="str">
        <f t="shared" si="1"/>
        <v>，2212667</v>
      </c>
      <c r="I12" s="4" t="str">
        <f>VLOOKUP(A12,HOP!A:T,20,0)</f>
        <v>Saas酒店</v>
      </c>
    </row>
    <row r="13" s="4" customFormat="1" spans="1:9">
      <c r="A13" s="4">
        <v>15968496525</v>
      </c>
      <c r="B13" s="5">
        <v>44406</v>
      </c>
      <c r="C13" s="5">
        <v>44407</v>
      </c>
      <c r="D13" s="4">
        <v>279.95</v>
      </c>
      <c r="E13" s="4" t="str">
        <f>VLOOKUP(A13,HOP!A:L,12,0)</f>
        <v>279.95</v>
      </c>
      <c r="F13" s="4" t="str">
        <f>VLOOKUP(A13,HOP!A:C,3,0)</f>
        <v>2212738</v>
      </c>
      <c r="G13" s="4">
        <f t="shared" si="0"/>
        <v>0</v>
      </c>
      <c r="H13" s="4" t="str">
        <f t="shared" si="1"/>
        <v>，2212738</v>
      </c>
      <c r="I13" s="4" t="str">
        <f>VLOOKUP(A13,HOP!A:T,20,0)</f>
        <v>直连</v>
      </c>
    </row>
    <row r="15" spans="4:4">
      <c r="D15" s="4">
        <f>SUM(D2:D14)</f>
        <v>10414.37</v>
      </c>
    </row>
    <row r="17" spans="1:1">
      <c r="A17" s="4" t="s">
        <v>62</v>
      </c>
    </row>
    <row r="18" spans="1:1">
      <c r="A18" s="4" t="s">
        <v>63</v>
      </c>
    </row>
    <row r="19" spans="1:1">
      <c r="A19" s="4" t="s">
        <v>64</v>
      </c>
    </row>
    <row r="20" spans="1:1">
      <c r="A20" s="4" t="s">
        <v>65</v>
      </c>
    </row>
    <row r="21" spans="1:1">
      <c r="A21" s="4" t="s">
        <v>66</v>
      </c>
    </row>
  </sheetData>
  <autoFilter ref="A1:XFD1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G33" sqref="G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</row>
    <row r="2" s="1" customFormat="1" spans="1:20">
      <c r="A2" s="3">
        <v>15968496525</v>
      </c>
      <c r="B2" s="1" t="s">
        <v>84</v>
      </c>
      <c r="C2" s="1" t="s">
        <v>85</v>
      </c>
      <c r="D2" s="1" t="s">
        <v>86</v>
      </c>
      <c r="E2" s="1" t="s">
        <v>60</v>
      </c>
      <c r="F2" s="1" t="s">
        <v>84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</row>
    <row r="3" s="1" customFormat="1" spans="1:20">
      <c r="A3" s="3">
        <v>15967664236</v>
      </c>
      <c r="B3" s="1" t="s">
        <v>84</v>
      </c>
      <c r="C3" s="1" t="s">
        <v>98</v>
      </c>
      <c r="D3" s="1" t="s">
        <v>99</v>
      </c>
      <c r="E3" s="1" t="s">
        <v>57</v>
      </c>
      <c r="F3" s="1" t="s">
        <v>84</v>
      </c>
      <c r="G3" s="1" t="s">
        <v>87</v>
      </c>
      <c r="H3" s="1" t="s">
        <v>88</v>
      </c>
      <c r="I3" s="1" t="s">
        <v>100</v>
      </c>
      <c r="J3" s="1" t="s">
        <v>90</v>
      </c>
      <c r="K3" s="1" t="s">
        <v>100</v>
      </c>
      <c r="L3" s="1" t="s">
        <v>100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101</v>
      </c>
      <c r="R3" s="1" t="s">
        <v>95</v>
      </c>
      <c r="S3" s="1" t="s">
        <v>96</v>
      </c>
      <c r="T3" s="1" t="s">
        <v>102</v>
      </c>
    </row>
    <row r="4" s="1" customFormat="1" spans="1:20">
      <c r="A4" s="3">
        <v>15967588004</v>
      </c>
      <c r="B4" s="1" t="s">
        <v>84</v>
      </c>
      <c r="C4" s="1" t="s">
        <v>103</v>
      </c>
      <c r="D4" s="1" t="s">
        <v>99</v>
      </c>
      <c r="E4" s="1" t="s">
        <v>56</v>
      </c>
      <c r="F4" s="1" t="s">
        <v>84</v>
      </c>
      <c r="G4" s="1" t="s">
        <v>87</v>
      </c>
      <c r="H4" s="1" t="s">
        <v>88</v>
      </c>
      <c r="I4" s="1" t="s">
        <v>104</v>
      </c>
      <c r="J4" s="1" t="s">
        <v>90</v>
      </c>
      <c r="K4" s="1" t="s">
        <v>104</v>
      </c>
      <c r="L4" s="1" t="s">
        <v>104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105</v>
      </c>
      <c r="R4" s="1" t="s">
        <v>95</v>
      </c>
      <c r="S4" s="1" t="s">
        <v>96</v>
      </c>
      <c r="T4" s="1" t="s">
        <v>102</v>
      </c>
    </row>
    <row r="5" s="1" customFormat="1" spans="1:20">
      <c r="A5" s="3">
        <v>15967372997</v>
      </c>
      <c r="B5" s="1" t="s">
        <v>84</v>
      </c>
      <c r="C5" s="1" t="s">
        <v>106</v>
      </c>
      <c r="D5" s="1" t="s">
        <v>107</v>
      </c>
      <c r="E5" s="1" t="s">
        <v>54</v>
      </c>
      <c r="F5" s="1" t="s">
        <v>84</v>
      </c>
      <c r="G5" s="1" t="s">
        <v>87</v>
      </c>
      <c r="H5" s="1" t="s">
        <v>88</v>
      </c>
      <c r="I5" s="1" t="s">
        <v>108</v>
      </c>
      <c r="J5" s="1" t="s">
        <v>90</v>
      </c>
      <c r="K5" s="1" t="s">
        <v>108</v>
      </c>
      <c r="L5" s="1" t="s">
        <v>108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109</v>
      </c>
      <c r="R5" s="1" t="s">
        <v>95</v>
      </c>
      <c r="S5" s="1" t="s">
        <v>96</v>
      </c>
      <c r="T5" s="1" t="s">
        <v>110</v>
      </c>
    </row>
    <row r="6" s="1" customFormat="1" spans="1:20">
      <c r="A6" s="3">
        <v>15966820230</v>
      </c>
      <c r="B6" s="1" t="s">
        <v>84</v>
      </c>
      <c r="C6" s="1" t="s">
        <v>111</v>
      </c>
      <c r="D6" s="1" t="s">
        <v>112</v>
      </c>
      <c r="E6" s="1" t="s">
        <v>51</v>
      </c>
      <c r="F6" s="1" t="s">
        <v>84</v>
      </c>
      <c r="G6" s="1" t="s">
        <v>87</v>
      </c>
      <c r="H6" s="1" t="s">
        <v>88</v>
      </c>
      <c r="I6" s="1" t="s">
        <v>113</v>
      </c>
      <c r="J6" s="1" t="s">
        <v>90</v>
      </c>
      <c r="K6" s="1" t="s">
        <v>113</v>
      </c>
      <c r="L6" s="1" t="s">
        <v>113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114</v>
      </c>
      <c r="R6" s="1" t="s">
        <v>95</v>
      </c>
      <c r="S6" s="1" t="s">
        <v>96</v>
      </c>
      <c r="T6" s="1" t="s">
        <v>102</v>
      </c>
    </row>
    <row r="7" s="1" customFormat="1" spans="1:20">
      <c r="A7" s="3">
        <v>15966781806</v>
      </c>
      <c r="B7" s="1" t="s">
        <v>84</v>
      </c>
      <c r="C7" s="1" t="s">
        <v>115</v>
      </c>
      <c r="D7" s="1" t="s">
        <v>99</v>
      </c>
      <c r="E7" s="1" t="s">
        <v>48</v>
      </c>
      <c r="F7" s="1" t="s">
        <v>84</v>
      </c>
      <c r="G7" s="1" t="s">
        <v>87</v>
      </c>
      <c r="H7" s="1" t="s">
        <v>88</v>
      </c>
      <c r="I7" s="1" t="s">
        <v>100</v>
      </c>
      <c r="J7" s="1" t="s">
        <v>90</v>
      </c>
      <c r="K7" s="1" t="s">
        <v>100</v>
      </c>
      <c r="L7" s="1" t="s">
        <v>100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116</v>
      </c>
      <c r="R7" s="1" t="s">
        <v>95</v>
      </c>
      <c r="S7" s="1" t="s">
        <v>96</v>
      </c>
      <c r="T7" s="1" t="s">
        <v>102</v>
      </c>
    </row>
    <row r="8" s="1" customFormat="1" spans="1:20">
      <c r="A8" s="3">
        <v>15964423749</v>
      </c>
      <c r="B8" s="1" t="s">
        <v>117</v>
      </c>
      <c r="C8" s="1" t="s">
        <v>118</v>
      </c>
      <c r="D8" s="1" t="s">
        <v>119</v>
      </c>
      <c r="E8" s="1" t="s">
        <v>45</v>
      </c>
      <c r="F8" s="1" t="s">
        <v>84</v>
      </c>
      <c r="G8" s="1" t="s">
        <v>87</v>
      </c>
      <c r="H8" s="1" t="s">
        <v>88</v>
      </c>
      <c r="I8" s="1" t="s">
        <v>120</v>
      </c>
      <c r="J8" s="1" t="s">
        <v>90</v>
      </c>
      <c r="K8" s="1" t="s">
        <v>120</v>
      </c>
      <c r="L8" s="1" t="s">
        <v>120</v>
      </c>
      <c r="M8" s="1" t="s">
        <v>91</v>
      </c>
      <c r="N8" s="1" t="s">
        <v>91</v>
      </c>
      <c r="O8" s="1" t="s">
        <v>92</v>
      </c>
      <c r="P8" s="1" t="s">
        <v>93</v>
      </c>
      <c r="Q8" s="1" t="s">
        <v>121</v>
      </c>
      <c r="R8" s="1" t="s">
        <v>95</v>
      </c>
      <c r="S8" s="1" t="s">
        <v>96</v>
      </c>
      <c r="T8" s="1" t="s">
        <v>110</v>
      </c>
    </row>
    <row r="9" s="1" customFormat="1" spans="1:20">
      <c r="A9" s="3">
        <v>15960213982</v>
      </c>
      <c r="B9" s="1" t="s">
        <v>117</v>
      </c>
      <c r="C9" s="1" t="s">
        <v>122</v>
      </c>
      <c r="D9" s="1" t="s">
        <v>123</v>
      </c>
      <c r="E9" s="1" t="s">
        <v>42</v>
      </c>
      <c r="F9" s="1" t="s">
        <v>84</v>
      </c>
      <c r="G9" s="1" t="s">
        <v>87</v>
      </c>
      <c r="H9" s="1" t="s">
        <v>88</v>
      </c>
      <c r="I9" s="1" t="s">
        <v>124</v>
      </c>
      <c r="J9" s="1" t="s">
        <v>90</v>
      </c>
      <c r="K9" s="1" t="s">
        <v>124</v>
      </c>
      <c r="L9" s="1" t="s">
        <v>124</v>
      </c>
      <c r="M9" s="1" t="s">
        <v>91</v>
      </c>
      <c r="N9" s="1" t="s">
        <v>91</v>
      </c>
      <c r="O9" s="1" t="s">
        <v>92</v>
      </c>
      <c r="P9" s="1" t="s">
        <v>93</v>
      </c>
      <c r="Q9" s="1" t="s">
        <v>125</v>
      </c>
      <c r="R9" s="1" t="s">
        <v>95</v>
      </c>
      <c r="S9" s="1" t="s">
        <v>96</v>
      </c>
      <c r="T9" s="1" t="s">
        <v>110</v>
      </c>
    </row>
    <row r="10" s="1" customFormat="1" spans="1:20">
      <c r="A10" s="3">
        <v>15954246743</v>
      </c>
      <c r="B10" s="1" t="s">
        <v>126</v>
      </c>
      <c r="C10" s="1" t="s">
        <v>127</v>
      </c>
      <c r="D10" s="1" t="s">
        <v>128</v>
      </c>
      <c r="E10" s="1" t="s">
        <v>39</v>
      </c>
      <c r="F10" s="1" t="s">
        <v>117</v>
      </c>
      <c r="G10" s="1" t="s">
        <v>87</v>
      </c>
      <c r="H10" s="1" t="s">
        <v>88</v>
      </c>
      <c r="I10" s="1" t="s">
        <v>129</v>
      </c>
      <c r="J10" s="1" t="s">
        <v>90</v>
      </c>
      <c r="K10" s="1" t="s">
        <v>129</v>
      </c>
      <c r="L10" s="1" t="s">
        <v>129</v>
      </c>
      <c r="M10" s="1" t="s">
        <v>91</v>
      </c>
      <c r="N10" s="1" t="s">
        <v>91</v>
      </c>
      <c r="O10" s="1" t="s">
        <v>92</v>
      </c>
      <c r="P10" s="1" t="s">
        <v>93</v>
      </c>
      <c r="Q10" s="1" t="s">
        <v>130</v>
      </c>
      <c r="R10" s="1" t="s">
        <v>95</v>
      </c>
      <c r="S10" s="1" t="s">
        <v>96</v>
      </c>
      <c r="T10" s="1" t="s">
        <v>110</v>
      </c>
    </row>
    <row r="11" s="1" customFormat="1" spans="1:20">
      <c r="A11" s="3">
        <v>15950306421</v>
      </c>
      <c r="B11" s="1" t="s">
        <v>126</v>
      </c>
      <c r="C11" s="1" t="s">
        <v>131</v>
      </c>
      <c r="D11" s="1" t="s">
        <v>128</v>
      </c>
      <c r="E11" s="1" t="s">
        <v>38</v>
      </c>
      <c r="F11" s="1" t="s">
        <v>117</v>
      </c>
      <c r="G11" s="1" t="s">
        <v>87</v>
      </c>
      <c r="H11" s="1" t="s">
        <v>88</v>
      </c>
      <c r="I11" s="1" t="s">
        <v>129</v>
      </c>
      <c r="J11" s="1" t="s">
        <v>90</v>
      </c>
      <c r="K11" s="1" t="s">
        <v>129</v>
      </c>
      <c r="L11" s="1" t="s">
        <v>129</v>
      </c>
      <c r="M11" s="1" t="s">
        <v>91</v>
      </c>
      <c r="N11" s="1" t="s">
        <v>91</v>
      </c>
      <c r="O11" s="1" t="s">
        <v>92</v>
      </c>
      <c r="P11" s="1" t="s">
        <v>93</v>
      </c>
      <c r="Q11" s="1" t="s">
        <v>132</v>
      </c>
      <c r="R11" s="1" t="s">
        <v>95</v>
      </c>
      <c r="S11" s="1" t="s">
        <v>96</v>
      </c>
      <c r="T11" s="1" t="s">
        <v>110</v>
      </c>
    </row>
    <row r="12" s="1" customFormat="1" spans="1:20">
      <c r="A12" s="3">
        <v>15910649351</v>
      </c>
      <c r="B12" s="1" t="s">
        <v>133</v>
      </c>
      <c r="C12" s="1" t="s">
        <v>134</v>
      </c>
      <c r="D12" s="1" t="s">
        <v>135</v>
      </c>
      <c r="E12" s="1" t="s">
        <v>36</v>
      </c>
      <c r="F12" s="1" t="s">
        <v>117</v>
      </c>
      <c r="G12" s="1" t="s">
        <v>87</v>
      </c>
      <c r="H12" s="1" t="s">
        <v>88</v>
      </c>
      <c r="I12" s="1" t="s">
        <v>136</v>
      </c>
      <c r="J12" s="1" t="s">
        <v>90</v>
      </c>
      <c r="K12" s="1" t="s">
        <v>136</v>
      </c>
      <c r="L12" s="1" t="s">
        <v>136</v>
      </c>
      <c r="M12" s="1" t="s">
        <v>91</v>
      </c>
      <c r="N12" s="1" t="s">
        <v>91</v>
      </c>
      <c r="O12" s="1" t="s">
        <v>92</v>
      </c>
      <c r="P12" s="1" t="s">
        <v>93</v>
      </c>
      <c r="Q12" s="1" t="s">
        <v>137</v>
      </c>
      <c r="R12" s="1" t="s">
        <v>95</v>
      </c>
      <c r="S12" s="1" t="s">
        <v>96</v>
      </c>
      <c r="T12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2021-08-14T01:18:11Z</dcterms:created>
  <dcterms:modified xsi:type="dcterms:W3CDTF">2021-08-14T01:27:14Z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19D11CC7DC684AB38DC3E03E2C6F6338</vt:lpwstr>
  </property>
  <property fmtid="{D5CDD505-2E9C-101B-9397-08002B2CF9AE}" pid="3" name="KSOProductBuildVer">
    <vt:lpwstr>2052-11.1.0.10503</vt:lpwstr>
  </property>
</Properties>
</file>