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</definedName>
  </definedNames>
  <calcPr calcId="144525"/>
</workbook>
</file>

<file path=xl/sharedStrings.xml><?xml version="1.0" encoding="utf-8"?>
<sst xmlns="http://schemas.openxmlformats.org/spreadsheetml/2006/main" count="109" uniqueCount="79">
  <si>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</si>
  <si>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</si>
  <si>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</si>
  <si>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</si>
  <si>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</si>
  <si>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</si>
  <si>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</si>
  <si>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</si>
  <si>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</si>
  <si>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</si>
  <si>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</si>
  <si>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</si>
  <si>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</si>
  <si>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</si>
  <si>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</si>
  <si>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</si>
  <si>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</si>
  <si>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</si>
  <si>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</si>
  <si>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</si>
  <si>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</si>
  <si>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</si>
  <si>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</si>
  <si>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</si>
  <si>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</si>
  <si>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</si>
  <si>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</si>
  <si>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[三亚]三亚凤凰岛度假酒店(62565138)</t>
  </si>
  <si>
    <t>豪华海景双床房(至少连住2晚及以上)&lt;特惠专享&gt;&lt;双人入住&gt;&lt;无早&gt;</t>
  </si>
  <si>
    <t>CNY</t>
  </si>
  <si>
    <t>胡薇薇</t>
  </si>
  <si>
    <t>CA13744210814CNY</t>
  </si>
  <si>
    <t>未提现</t>
  </si>
  <si>
    <t>携程开票</t>
  </si>
  <si>
    <t>[安吉]欢墅.高尔夫度假别墅(安吉龙王溪小镇)(76296060)</t>
  </si>
  <si>
    <t>草坪三居&lt;六人入住&gt;&lt;早餐&gt;</t>
  </si>
  <si>
    <t>朱鲲鹏</t>
  </si>
  <si>
    <t>，</t>
  </si>
  <si>
    <t>20560 CNY</t>
  </si>
  <si>
    <t>A210814093336481</t>
  </si>
  <si>
    <t>总计：20560元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</si>
  <si>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</si>
  <si>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</si>
  <si>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</si>
  <si>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</si>
  <si>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</si>
  <si>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</si>
  <si>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</si>
  <si>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</si>
  <si>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</si>
  <si>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</si>
  <si>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</si>
  <si>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</si>
  <si>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</si>
  <si>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</si>
  <si>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</si>
  <si>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</si>
  <si>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</si>
  <si>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2021-07-06</t>
  </si>
  <si>
    <t>2185002</t>
  </si>
  <si>
    <t>三亚凤凰岛度假酒店</t>
  </si>
  <si>
    <t>2021-07-28</t>
  </si>
  <si>
    <t>2021-07-30</t>
  </si>
  <si>
    <t>退房日月结</t>
  </si>
  <si>
    <t>1160.00</t>
  </si>
  <si>
    <t>RMB</t>
  </si>
  <si>
    <t>0</t>
  </si>
  <si>
    <t>0.00</t>
  </si>
  <si>
    <t>携程汇登国内直连</t>
  </si>
  <si>
    <t>2021-07-06 09:19:01</t>
  </si>
  <si>
    <t>否</t>
  </si>
  <si>
    <t>广州汇登信息科技有限公司</t>
  </si>
  <si>
    <t>直采</t>
  </si>
  <si>
    <t>2021-06-02</t>
  </si>
  <si>
    <t>2141708</t>
  </si>
  <si>
    <t>欢墅.高尔夫度假别墅(安吉龙王溪小镇)</t>
  </si>
  <si>
    <t>2021-07-21</t>
  </si>
  <si>
    <t>19400.04</t>
  </si>
  <si>
    <t>2021-06-02 14:20:33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</si>
</sst>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11" borderId="6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15708425232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44405</v>
      </c>
      <c r="G2" s="5">
        <v>44407</v>
      </c>
      <c r="H2" s="4">
        <v>1</v>
      </c>
      <c r="I2" s="4">
        <v>2</v>
      </c>
      <c r="J2" s="4">
        <v>2</v>
      </c>
      <c r="K2" s="4" t="s">
        <v>29</v>
      </c>
      <c r="L2" s="4">
        <v>1160</v>
      </c>
      <c r="M2" s="4">
        <v>1160</v>
      </c>
      <c r="N2" s="4" t="s">
        <v>30</v>
      </c>
      <c r="O2" s="4" t="s">
        <v>31</v>
      </c>
      <c r="P2" s="4" t="s">
        <v>32</v>
      </c>
      <c r="Q2" s="4">
        <v>0</v>
      </c>
      <c r="R2" s="6">
        <v>44383</v>
      </c>
      <c r="S2" s="5">
        <v>44422</v>
      </c>
      <c r="T2" s="4" t="s">
        <v>33</v>
      </c>
      <c r="U2" s="4">
        <v>1160</v>
      </c>
      <c r="V2" s="4">
        <v>0</v>
      </c>
      <c r="W2" s="4">
        <v>0</v>
      </c>
      <c r="X2" s="4"/>
      <c r="Y2" s="4">
        <v>2107060057</v>
      </c>
    </row>
    <row r="3" s="4" customFormat="1" spans="1:24">
      <c r="A3" s="4">
        <v>15336012122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44398</v>
      </c>
      <c r="G3" s="5">
        <v>44407</v>
      </c>
      <c r="H3" s="4">
        <v>1</v>
      </c>
      <c r="I3" s="4">
        <v>9</v>
      </c>
      <c r="J3" s="4">
        <v>9</v>
      </c>
      <c r="K3" s="4" t="s">
        <v>29</v>
      </c>
      <c r="L3" s="4">
        <v>19400</v>
      </c>
      <c r="M3" s="4">
        <v>19400</v>
      </c>
      <c r="N3" s="4" t="s">
        <v>36</v>
      </c>
      <c r="O3" s="4" t="s">
        <v>31</v>
      </c>
      <c r="P3" s="4" t="s">
        <v>32</v>
      </c>
      <c r="Q3" s="4">
        <v>0</v>
      </c>
      <c r="R3" s="6">
        <v>44349</v>
      </c>
      <c r="S3" s="5">
        <v>44422</v>
      </c>
      <c r="T3" s="4" t="s">
        <v>33</v>
      </c>
      <c r="U3" s="4">
        <v>19400</v>
      </c>
      <c r="V3" s="4">
        <v>0</v>
      </c>
      <c r="W3" s="4">
        <v>0</v>
      </c>
      <c r="X3" s="4">
        <v>2141708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G31" sqref="G31"/>
    </sheetView>
  </sheetViews>
  <sheetFormatPr defaultColWidth="9" defaultRowHeight="13.5"/>
  <cols>
    <col min="1" max="1" width="13.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4">
        <v>15708425232</v>
      </c>
      <c r="B2" s="5">
        <v>44405</v>
      </c>
      <c r="C2" s="5">
        <v>44407</v>
      </c>
      <c r="D2" s="4">
        <v>1160</v>
      </c>
      <c r="E2" s="4" t="str">
        <f>VLOOKUP(A2,HOP!A:L,12,0)</f>
        <v>1160.00</v>
      </c>
      <c r="F2" s="4" t="str">
        <f>VLOOKUP(A2,HOP!A:C,3,0)</f>
        <v>2185002</v>
      </c>
      <c r="G2" s="4">
        <f>D2-E2</f>
        <v>0</v>
      </c>
      <c r="H2" s="4" t="str">
        <f>$H$1&amp;F2</f>
        <v>，2185002</v>
      </c>
      <c r="I2" s="4" t="str">
        <f>VLOOKUP(A2,HOP!A:T,20,0)</f>
        <v>直采</v>
      </c>
    </row>
    <row r="3" s="4" customFormat="1" spans="1:9">
      <c r="A3" s="4">
        <v>15336012122</v>
      </c>
      <c r="B3" s="5">
        <v>44398</v>
      </c>
      <c r="C3" s="5">
        <v>44407</v>
      </c>
      <c r="D3" s="4">
        <v>19400</v>
      </c>
      <c r="E3" s="4" t="str">
        <f>VLOOKUP(A3,HOP!A:L,12,0)</f>
        <v>19400.04</v>
      </c>
      <c r="F3" s="4" t="str">
        <f>VLOOKUP(A3,HOP!A:C,3,0)</f>
        <v>2141708</v>
      </c>
      <c r="G3" s="4">
        <f>D3-E3</f>
        <v>-0.0400000000008731</v>
      </c>
      <c r="H3" s="4" t="str">
        <f>$H$1&amp;F3</f>
        <v>，2141708</v>
      </c>
      <c r="I3" s="4" t="str">
        <f>VLOOKUP(A3,HOP!A:T,20,0)</f>
        <v>直采</v>
      </c>
    </row>
    <row r="5" spans="4:4">
      <c r="D5" s="4">
        <f>SUM(D2:D4)</f>
        <v>20560</v>
      </c>
    </row>
    <row r="6" spans="4:4">
      <c r="D6" s="4" t="s">
        <v>38</v>
      </c>
    </row>
    <row r="9" spans="1:1">
      <c r="A9" s="4" t="s">
        <v>39</v>
      </c>
    </row>
    <row r="10" spans="1:1">
      <c r="A10" s="4" t="s">
        <v>40</v>
      </c>
    </row>
  </sheetData>
  <autoFilter ref="A1:XFD3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B6" sqref="B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0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</row>
    <row r="2" s="1" customFormat="1" spans="1:20">
      <c r="A2" s="3">
        <v>15708425232</v>
      </c>
      <c r="B2" s="1" t="s">
        <v>58</v>
      </c>
      <c r="C2" s="1" t="s">
        <v>59</v>
      </c>
      <c r="D2" s="1" t="s">
        <v>60</v>
      </c>
      <c r="E2" s="1" t="s">
        <v>30</v>
      </c>
      <c r="F2" s="1" t="s">
        <v>61</v>
      </c>
      <c r="G2" s="1" t="s">
        <v>62</v>
      </c>
      <c r="H2" s="1" t="s">
        <v>63</v>
      </c>
      <c r="I2" s="1" t="s">
        <v>64</v>
      </c>
      <c r="J2" s="1" t="s">
        <v>65</v>
      </c>
      <c r="K2" s="1" t="s">
        <v>64</v>
      </c>
      <c r="L2" s="1" t="s">
        <v>64</v>
      </c>
      <c r="M2" s="1" t="s">
        <v>66</v>
      </c>
      <c r="N2" s="1" t="s">
        <v>66</v>
      </c>
      <c r="O2" s="1" t="s">
        <v>67</v>
      </c>
      <c r="P2" s="1" t="s">
        <v>68</v>
      </c>
      <c r="Q2" s="1" t="s">
        <v>69</v>
      </c>
      <c r="R2" s="1" t="s">
        <v>70</v>
      </c>
      <c r="S2" s="1" t="s">
        <v>71</v>
      </c>
      <c r="T2" s="1" t="s">
        <v>72</v>
      </c>
    </row>
    <row r="3" s="1" customFormat="1" spans="1:20">
      <c r="A3" s="3">
        <v>15336012122</v>
      </c>
      <c r="B3" s="1" t="s">
        <v>73</v>
      </c>
      <c r="C3" s="1" t="s">
        <v>74</v>
      </c>
      <c r="D3" s="1" t="s">
        <v>75</v>
      </c>
      <c r="E3" s="1" t="s">
        <v>36</v>
      </c>
      <c r="F3" s="1" t="s">
        <v>76</v>
      </c>
      <c r="G3" s="1" t="s">
        <v>62</v>
      </c>
      <c r="H3" s="1" t="s">
        <v>63</v>
      </c>
      <c r="I3" s="1" t="s">
        <v>77</v>
      </c>
      <c r="J3" s="1" t="s">
        <v>65</v>
      </c>
      <c r="K3" s="1" t="s">
        <v>77</v>
      </c>
      <c r="L3" s="1" t="s">
        <v>77</v>
      </c>
      <c r="M3" s="1" t="s">
        <v>66</v>
      </c>
      <c r="N3" s="1" t="s">
        <v>66</v>
      </c>
      <c r="O3" s="1" t="s">
        <v>67</v>
      </c>
      <c r="P3" s="1" t="s">
        <v>68</v>
      </c>
      <c r="Q3" s="1" t="s">
        <v>78</v>
      </c>
      <c r="R3" s="1" t="s">
        <v>70</v>
      </c>
      <c r="S3" s="1" t="s">
        <v>71</v>
      </c>
      <c r="T3" s="1" t="s">
        <v>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2021-08-14T01:28:11Z</dcterms:created>
  <dcterms:modified xsi:type="dcterms:W3CDTF">2021-08-14T01:32:36Z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DD4BC1B86CD449E19571DE2F623AB756</vt:lpwstr>
  </property>
  <property fmtid="{D5CDD505-2E9C-101B-9397-08002B2CF9AE}" pid="3" name="KSOProductBuildVer">
    <vt:lpwstr>2052-11.1.0.10503</vt:lpwstr>
  </property>
</Properties>
</file>