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<sst xmlns="http://schemas.openxmlformats.org/spreadsheetml/2006/main" count="109" uniqueCount="80">
  <si>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</si>
  <si>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</si>
  <si>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</si>
  <si>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</si>
  <si>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</si>
  <si>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</si>
  <si>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</si>
  <si>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</si>
  <si>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</si>
  <si>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</si>
  <si>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</si>
  <si>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</si>
  <si>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</si>
  <si>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</si>
  <si>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</si>
  <si>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</si>
  <si>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</si>
  <si>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</si>
  <si>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</si>
  <si>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</si>
  <si>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</si>
  <si>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</si>
  <si>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</si>
  <si>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</si>
  <si>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</si>
  <si>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</si>
  <si>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</si>
  <si>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[安吉]欢墅.高尔夫度假别墅(安吉龙王溪小镇)(76296060)</t>
  </si>
  <si>
    <t>岚也轻致两居别墅&lt;四人入住&gt;&lt;早餐&gt;</t>
  </si>
  <si>
    <t>CNY</t>
  </si>
  <si>
    <t>沙晔</t>
  </si>
  <si>
    <t>CA13744210815CNY</t>
  </si>
  <si>
    <t>未提现</t>
  </si>
  <si>
    <t>携程开票</t>
  </si>
  <si>
    <t>[上海]上海东方佘山索菲特大酒店(77149423)</t>
  </si>
  <si>
    <t>索菲特豪华池景房&lt;大床&gt;&lt;双人入住&gt;&lt;双早&gt;</t>
  </si>
  <si>
    <t>钱嘉雯</t>
  </si>
  <si>
    <t>CA13744210816CNY</t>
  </si>
  <si>
    <t>，</t>
  </si>
  <si>
    <t>2732 CNY</t>
  </si>
  <si>
    <t>A210816102605481</t>
  </si>
  <si>
    <t>总计：2732元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</si>
  <si>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</si>
  <si>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</si>
  <si>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</si>
  <si>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</si>
  <si>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</si>
  <si>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</si>
  <si>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</si>
  <si>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</si>
  <si>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</si>
  <si>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</si>
  <si>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</si>
  <si>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</si>
  <si>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</si>
  <si>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</si>
  <si>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</si>
  <si>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</si>
  <si>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</si>
  <si>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</si>
  <si>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2179497</t>
  </si>
  <si>
    <t>欢墅.高尔夫度假别墅(安吉龙王溪小镇)</t>
  </si>
  <si>
    <t>2021-07-30</t>
  </si>
  <si>
    <t>2021-07-31</t>
  </si>
  <si>
    <t>退房日月结</t>
  </si>
  <si>
    <t>1050.00</t>
  </si>
  <si>
    <t>RMB</t>
  </si>
  <si>
    <t>0</t>
  </si>
  <si>
    <t>0.00</t>
  </si>
  <si>
    <t>携程汇登国内直连</t>
  </si>
  <si>
    <t>2021-07-01 12:27:54</t>
  </si>
  <si>
    <t>否</t>
  </si>
  <si>
    <t>广州汇登信息科技有限公司</t>
  </si>
  <si>
    <t>直采</t>
  </si>
  <si>
    <t>2021-06-28</t>
  </si>
  <si>
    <t>2176294</t>
  </si>
  <si>
    <t>上海东方佘山索菲特大酒店</t>
  </si>
  <si>
    <t>2021-08-01</t>
  </si>
  <si>
    <t>1682.00</t>
  </si>
  <si>
    <t>2021-06-28 21:03:26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</si>
</sst>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15665384046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44407</v>
      </c>
      <c r="G2" s="5">
        <v>44408</v>
      </c>
      <c r="H2" s="4">
        <v>1</v>
      </c>
      <c r="I2" s="4">
        <v>1</v>
      </c>
      <c r="J2" s="4">
        <v>1</v>
      </c>
      <c r="K2" s="4" t="s">
        <v>29</v>
      </c>
      <c r="L2" s="4">
        <v>1050</v>
      </c>
      <c r="M2" s="4">
        <v>1050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44378</v>
      </c>
      <c r="S2" s="5">
        <v>44423</v>
      </c>
      <c r="T2" s="4" t="s">
        <v>33</v>
      </c>
      <c r="U2" s="4">
        <v>1050</v>
      </c>
      <c r="V2" s="4">
        <v>0</v>
      </c>
      <c r="W2" s="4">
        <v>0</v>
      </c>
      <c r="X2" s="4">
        <v>2179497</v>
      </c>
    </row>
    <row r="3" s="4" customFormat="1" spans="1:24">
      <c r="A3" s="4">
        <v>15647319168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44408</v>
      </c>
      <c r="G3" s="5">
        <v>44409</v>
      </c>
      <c r="H3" s="4">
        <v>1</v>
      </c>
      <c r="I3" s="4">
        <v>1</v>
      </c>
      <c r="J3" s="4">
        <v>1</v>
      </c>
      <c r="K3" s="4" t="s">
        <v>29</v>
      </c>
      <c r="L3" s="4">
        <v>1682</v>
      </c>
      <c r="M3" s="4">
        <v>1682</v>
      </c>
      <c r="N3" s="4" t="s">
        <v>36</v>
      </c>
      <c r="O3" s="4" t="s">
        <v>37</v>
      </c>
      <c r="P3" s="4" t="s">
        <v>32</v>
      </c>
      <c r="Q3" s="4">
        <v>0</v>
      </c>
      <c r="R3" s="6">
        <v>44375</v>
      </c>
      <c r="S3" s="5">
        <v>44424</v>
      </c>
      <c r="T3" s="4" t="s">
        <v>33</v>
      </c>
      <c r="U3" s="4">
        <v>1682</v>
      </c>
      <c r="V3" s="4">
        <v>0</v>
      </c>
      <c r="W3" s="4">
        <v>0</v>
      </c>
      <c r="X3" s="4">
        <v>2176294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21" sqref="D21"/>
    </sheetView>
  </sheetViews>
  <sheetFormatPr defaultColWidth="9" defaultRowHeight="13.5" outlineLevelCol="7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spans="1:8">
      <c r="A2" s="4">
        <v>15665384046</v>
      </c>
      <c r="B2" s="5">
        <v>44407</v>
      </c>
      <c r="C2" s="5">
        <v>44408</v>
      </c>
      <c r="D2" s="4">
        <v>1050</v>
      </c>
      <c r="E2" s="4" t="str">
        <f>VLOOKUP(A2,HOP!A:L,12,0)</f>
        <v>1050.00</v>
      </c>
      <c r="F2" s="4" t="str">
        <f>VLOOKUP(A2,HOP!A:C,3,0)</f>
        <v>2179497</v>
      </c>
      <c r="G2" s="4">
        <f>D2-E2</f>
        <v>0</v>
      </c>
      <c r="H2" s="4" t="str">
        <f>$H$1&amp;F2</f>
        <v>，2179497</v>
      </c>
    </row>
    <row r="3" s="4" customFormat="1" spans="1:8">
      <c r="A3" s="4">
        <v>15647319168</v>
      </c>
      <c r="B3" s="5">
        <v>44408</v>
      </c>
      <c r="C3" s="5">
        <v>44409</v>
      </c>
      <c r="D3" s="4">
        <v>1682</v>
      </c>
      <c r="E3" s="4" t="str">
        <f>VLOOKUP(A3,HOP!A:L,12,0)</f>
        <v>1682.00</v>
      </c>
      <c r="F3" s="4" t="str">
        <f>VLOOKUP(A3,HOP!A:C,3,0)</f>
        <v>2176294</v>
      </c>
      <c r="G3" s="4">
        <f>D3-E3</f>
        <v>0</v>
      </c>
      <c r="H3" s="4" t="str">
        <f>$H$1&amp;F3</f>
        <v>，2176294</v>
      </c>
    </row>
    <row r="5" spans="4:4">
      <c r="D5" s="4">
        <f>SUM(D2:D4)</f>
        <v>2732</v>
      </c>
    </row>
    <row r="6" spans="4:4">
      <c r="D6" s="4" t="s">
        <v>39</v>
      </c>
    </row>
    <row r="10" spans="1:1">
      <c r="A10" s="4" t="s">
        <v>40</v>
      </c>
    </row>
    <row r="11" spans="1:1">
      <c r="A11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B6" sqref="B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</row>
    <row r="2" s="1" customFormat="1" spans="1:20">
      <c r="A2" s="3">
        <v>15665384046</v>
      </c>
      <c r="B2" s="1" t="s">
        <v>59</v>
      </c>
      <c r="C2" s="1" t="s">
        <v>60</v>
      </c>
      <c r="D2" s="1" t="s">
        <v>61</v>
      </c>
      <c r="E2" s="1" t="s">
        <v>30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</row>
    <row r="3" s="1" customFormat="1" spans="1:20">
      <c r="A3" s="3">
        <v>15647319168</v>
      </c>
      <c r="B3" s="1" t="s">
        <v>74</v>
      </c>
      <c r="C3" s="1" t="s">
        <v>75</v>
      </c>
      <c r="D3" s="1" t="s">
        <v>76</v>
      </c>
      <c r="E3" s="1" t="s">
        <v>36</v>
      </c>
      <c r="F3" s="1" t="s">
        <v>63</v>
      </c>
      <c r="G3" s="1" t="s">
        <v>77</v>
      </c>
      <c r="H3" s="1" t="s">
        <v>64</v>
      </c>
      <c r="I3" s="1" t="s">
        <v>78</v>
      </c>
      <c r="J3" s="1" t="s">
        <v>66</v>
      </c>
      <c r="K3" s="1" t="s">
        <v>78</v>
      </c>
      <c r="L3" s="1" t="s">
        <v>78</v>
      </c>
      <c r="M3" s="1" t="s">
        <v>67</v>
      </c>
      <c r="N3" s="1" t="s">
        <v>67</v>
      </c>
      <c r="O3" s="1" t="s">
        <v>68</v>
      </c>
      <c r="P3" s="1" t="s">
        <v>69</v>
      </c>
      <c r="Q3" s="1" t="s">
        <v>79</v>
      </c>
      <c r="R3" s="1" t="s">
        <v>71</v>
      </c>
      <c r="S3" s="1" t="s">
        <v>72</v>
      </c>
      <c r="T3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2021-08-16T02:21:30Z</dcterms:created>
  <dcterms:modified xsi:type="dcterms:W3CDTF">2021-08-16T02:24:31Z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23D1214AF9FA4EBEB84BABE3B61849E1</vt:lpwstr>
  </property>
  <property fmtid="{D5CDD505-2E9C-101B-9397-08002B2CF9AE}" pid="3" name="KSOProductBuildVer">
    <vt:lpwstr>2052-11.1.0.10503</vt:lpwstr>
  </property>
</Properties>
</file>