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<sst xmlns="http://schemas.openxmlformats.org/spreadsheetml/2006/main" count="136" uniqueCount="85">
  <si>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</si>
  <si>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</si>
  <si>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</si>
  <si>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</si>
  <si>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</si>
  <si>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</si>
  <si>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</si>
  <si>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</si>
  <si>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</si>
  <si>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</si>
  <si>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</si>
  <si>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</si>
  <si>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</si>
  <si>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</si>
  <si>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</si>
  <si>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</si>
  <si>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</si>
  <si>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</si>
  <si>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</si>
  <si>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</si>
  <si>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</si>
  <si>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</si>
  <si>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</si>
  <si>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</si>
  <si>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</si>
  <si>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</si>
  <si>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</si>
  <si>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</si>
  <si>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豪华大床房&lt;双人入住&gt;&lt;双早&gt;</t>
  </si>
  <si>
    <t>CNY</t>
  </si>
  <si>
    <t>左歆宇</t>
  </si>
  <si>
    <t>CA363210819CNY</t>
  </si>
  <si>
    <t>未提现</t>
  </si>
  <si>
    <t>携程开票</t>
  </si>
  <si>
    <t>[济南]斯维登服务公寓(济南大明湖世茂广场店)(78398641)</t>
  </si>
  <si>
    <t>高级双床房&lt;双人入住&gt;&lt;无早&gt;</t>
  </si>
  <si>
    <t>丁天泽,冯远哲</t>
  </si>
  <si>
    <t>退单</t>
  </si>
  <si>
    <t>[梅州]梅州英思廷酒店(78507419)</t>
  </si>
  <si>
    <t>廷悦双床房&lt;双床&gt;&lt;双人入住&gt;&lt;内宾&gt;&lt;今夜特价&gt;&lt;无早&gt;</t>
  </si>
  <si>
    <t>潘伟达</t>
  </si>
  <si>
    <t>取消</t>
  </si>
  <si>
    <t>，</t>
  </si>
  <si>
    <t>A210819105541481</t>
  </si>
  <si>
    <t>CNY / HKD 当前参考汇率: 1.200090894</t>
  </si>
  <si>
    <t>总计：1581.7 CNY/
1898.18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</si>
  <si>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</si>
  <si>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</si>
  <si>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</si>
  <si>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</si>
  <si>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</si>
  <si>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</si>
  <si>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</si>
  <si>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</si>
  <si>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</si>
  <si>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</si>
  <si>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</si>
  <si>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</si>
  <si>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</si>
  <si>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</si>
  <si>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</si>
  <si>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</si>
  <si>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</si>
  <si>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2021-08-01</t>
  </si>
  <si>
    <t>2215449</t>
  </si>
  <si>
    <t>斯维登服务公寓(济南大明湖世茂广场店)</t>
  </si>
  <si>
    <t>2021-08-02</t>
  </si>
  <si>
    <t>2021-08-04</t>
  </si>
  <si>
    <t>退房日周结</t>
  </si>
  <si>
    <t>1012.00</t>
  </si>
  <si>
    <t>RMB</t>
  </si>
  <si>
    <t>0</t>
  </si>
  <si>
    <t>0.00</t>
  </si>
  <si>
    <t>携程国内直连(DD)</t>
  </si>
  <si>
    <t>2021-08-01 22:15:12</t>
  </si>
  <si>
    <t>否</t>
  </si>
  <si>
    <t>汇智国际旅游发展有限公司</t>
  </si>
  <si>
    <t>直采</t>
  </si>
  <si>
    <t>2021-07-27</t>
  </si>
  <si>
    <t>2209908</t>
  </si>
  <si>
    <t>广州白云宾馆</t>
  </si>
  <si>
    <t>1709.10</t>
  </si>
  <si>
    <t>569.70</t>
  </si>
  <si>
    <t>-1139</t>
  </si>
  <si>
    <t>2021-07-27 17:02:58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</si>
</sst>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1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15948406261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44409</v>
      </c>
      <c r="G2" s="5">
        <v>44412</v>
      </c>
      <c r="H2" s="4">
        <v>1</v>
      </c>
      <c r="I2" s="4">
        <v>3</v>
      </c>
      <c r="J2" s="4">
        <v>3</v>
      </c>
      <c r="K2" s="4" t="s">
        <v>29</v>
      </c>
      <c r="L2" s="4">
        <v>1709.1</v>
      </c>
      <c r="M2" s="4">
        <v>1709.1</v>
      </c>
      <c r="N2" s="4" t="s">
        <v>30</v>
      </c>
      <c r="O2" s="4" t="s">
        <v>31</v>
      </c>
      <c r="P2" s="4" t="s">
        <v>32</v>
      </c>
      <c r="Q2" s="4">
        <v>0</v>
      </c>
      <c r="R2" s="6">
        <v>44404</v>
      </c>
      <c r="S2" s="5">
        <v>44427</v>
      </c>
      <c r="T2" s="4" t="s">
        <v>33</v>
      </c>
      <c r="U2" s="4">
        <v>1709.1</v>
      </c>
      <c r="V2" s="4">
        <v>0</v>
      </c>
      <c r="W2" s="4">
        <v>0</v>
      </c>
      <c r="X2" s="4">
        <v>2209908</v>
      </c>
    </row>
    <row r="3" s="4" customFormat="1" spans="1:24">
      <c r="A3" s="4">
        <v>15995575365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44410</v>
      </c>
      <c r="G3" s="5">
        <v>44412</v>
      </c>
      <c r="H3" s="4">
        <v>2</v>
      </c>
      <c r="I3" s="4">
        <v>2</v>
      </c>
      <c r="J3" s="4">
        <v>4</v>
      </c>
      <c r="K3" s="4" t="s">
        <v>29</v>
      </c>
      <c r="L3" s="4">
        <v>1012</v>
      </c>
      <c r="M3" s="4">
        <v>1012</v>
      </c>
      <c r="N3" s="4" t="s">
        <v>36</v>
      </c>
      <c r="O3" s="4" t="s">
        <v>31</v>
      </c>
      <c r="P3" s="4" t="s">
        <v>32</v>
      </c>
      <c r="Q3" s="4">
        <v>0</v>
      </c>
      <c r="R3" s="6">
        <v>44409</v>
      </c>
      <c r="S3" s="5">
        <v>44427</v>
      </c>
      <c r="T3" s="4" t="s">
        <v>33</v>
      </c>
      <c r="U3" s="4">
        <v>1012</v>
      </c>
      <c r="V3" s="4">
        <v>0</v>
      </c>
      <c r="W3" s="4">
        <v>0</v>
      </c>
      <c r="X3" s="4">
        <v>2215449</v>
      </c>
    </row>
    <row r="4" s="4" customFormat="1" spans="1:24">
      <c r="A4" s="4">
        <v>15948406261</v>
      </c>
      <c r="B4" s="4" t="s">
        <v>25</v>
      </c>
      <c r="C4" s="4" t="s">
        <v>37</v>
      </c>
      <c r="D4" s="4" t="s">
        <v>27</v>
      </c>
      <c r="E4" s="4" t="s">
        <v>28</v>
      </c>
      <c r="F4" s="5">
        <v>44409</v>
      </c>
      <c r="G4" s="5">
        <v>44412</v>
      </c>
      <c r="H4" s="4">
        <v>1</v>
      </c>
      <c r="I4" s="4">
        <v>3</v>
      </c>
      <c r="J4" s="4">
        <v>3</v>
      </c>
      <c r="K4" s="4" t="s">
        <v>29</v>
      </c>
      <c r="L4" s="4">
        <v>-1139.4</v>
      </c>
      <c r="M4" s="4">
        <v>-1139.4</v>
      </c>
      <c r="N4" s="4" t="s">
        <v>30</v>
      </c>
      <c r="O4" s="4" t="s">
        <v>31</v>
      </c>
      <c r="P4" s="4" t="s">
        <v>32</v>
      </c>
      <c r="Q4" s="4">
        <v>0</v>
      </c>
      <c r="R4" s="6">
        <v>44404</v>
      </c>
      <c r="S4" s="5">
        <v>44427</v>
      </c>
      <c r="T4" s="4" t="s">
        <v>33</v>
      </c>
      <c r="U4" s="4">
        <v>-1139.4</v>
      </c>
      <c r="V4" s="4">
        <v>0</v>
      </c>
      <c r="W4" s="4">
        <v>0</v>
      </c>
      <c r="X4" s="4">
        <v>2209908</v>
      </c>
    </row>
    <row r="5" s="4" customFormat="1" spans="1:23">
      <c r="A5" s="4">
        <v>16007155866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44411</v>
      </c>
      <c r="G5" s="5">
        <v>44412</v>
      </c>
      <c r="H5" s="4">
        <v>1</v>
      </c>
      <c r="I5" s="4">
        <v>1</v>
      </c>
      <c r="J5" s="4">
        <v>1</v>
      </c>
      <c r="K5" s="4" t="s">
        <v>29</v>
      </c>
      <c r="L5" s="4">
        <v>193</v>
      </c>
      <c r="M5" s="4">
        <v>193</v>
      </c>
      <c r="N5" s="4" t="s">
        <v>40</v>
      </c>
      <c r="O5" s="4" t="s">
        <v>31</v>
      </c>
      <c r="P5" s="4" t="s">
        <v>32</v>
      </c>
      <c r="Q5" s="4">
        <v>0</v>
      </c>
      <c r="R5" s="6">
        <v>44411</v>
      </c>
      <c r="S5" s="5">
        <v>44427</v>
      </c>
      <c r="T5" s="4" t="s">
        <v>33</v>
      </c>
      <c r="U5" s="4">
        <v>193</v>
      </c>
      <c r="V5" s="4">
        <v>0</v>
      </c>
      <c r="W5" s="4">
        <v>0</v>
      </c>
    </row>
    <row r="6" s="4" customFormat="1" spans="1:23">
      <c r="A6" s="4">
        <v>16007155866</v>
      </c>
      <c r="B6" s="4" t="s">
        <v>25</v>
      </c>
      <c r="C6" s="4" t="s">
        <v>41</v>
      </c>
      <c r="D6" s="4" t="s">
        <v>38</v>
      </c>
      <c r="E6" s="4" t="s">
        <v>39</v>
      </c>
      <c r="F6" s="5">
        <v>44411</v>
      </c>
      <c r="G6" s="5">
        <v>44412</v>
      </c>
      <c r="H6" s="4">
        <v>1</v>
      </c>
      <c r="I6" s="4">
        <v>1</v>
      </c>
      <c r="J6" s="4">
        <v>1</v>
      </c>
      <c r="K6" s="4" t="s">
        <v>29</v>
      </c>
      <c r="L6" s="4">
        <v>-193</v>
      </c>
      <c r="M6" s="4">
        <v>-193</v>
      </c>
      <c r="N6" s="4" t="s">
        <v>40</v>
      </c>
      <c r="O6" s="4" t="s">
        <v>31</v>
      </c>
      <c r="P6" s="4" t="s">
        <v>32</v>
      </c>
      <c r="Q6" s="4">
        <v>0</v>
      </c>
      <c r="R6" s="6">
        <v>44411</v>
      </c>
      <c r="S6" s="5">
        <v>44427</v>
      </c>
      <c r="T6" s="4" t="s">
        <v>33</v>
      </c>
      <c r="U6" s="4">
        <v>-193</v>
      </c>
      <c r="V6" s="4">
        <v>0</v>
      </c>
      <c r="W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E21" sqref="E21"/>
    </sheetView>
  </sheetViews>
  <sheetFormatPr defaultColWidth="9" defaultRowHeight="13.5"/>
  <cols>
    <col min="1" max="1" width="12.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4">
        <v>15948406261</v>
      </c>
      <c r="B2" s="5">
        <v>44409</v>
      </c>
      <c r="C2" s="5">
        <v>44412</v>
      </c>
      <c r="D2" s="4">
        <v>569.7</v>
      </c>
      <c r="E2" s="4" t="str">
        <f>VLOOKUP(A2,HOP!A:L,12,0)</f>
        <v>569.70</v>
      </c>
      <c r="F2" s="4" t="str">
        <f>VLOOKUP(A2,HOP!A:C,3,0)</f>
        <v>2209908</v>
      </c>
      <c r="G2" s="4">
        <f>D2-E2</f>
        <v>0</v>
      </c>
      <c r="H2" s="4" t="str">
        <f>$H$1&amp;F2</f>
        <v>，2209908</v>
      </c>
      <c r="I2" s="4" t="str">
        <f>VLOOKUP(A2,HOP!A:T,20,0)</f>
        <v>直采</v>
      </c>
    </row>
    <row r="3" s="4" customFormat="1" spans="1:9">
      <c r="A3" s="4">
        <v>15995575365</v>
      </c>
      <c r="B3" s="5">
        <v>44410</v>
      </c>
      <c r="C3" s="5">
        <v>44412</v>
      </c>
      <c r="D3" s="4">
        <v>1012</v>
      </c>
      <c r="E3" s="4" t="str">
        <f>VLOOKUP(A3,HOP!A:L,12,0)</f>
        <v>1012.00</v>
      </c>
      <c r="F3" s="4" t="str">
        <f>VLOOKUP(A3,HOP!A:C,3,0)</f>
        <v>2215449</v>
      </c>
      <c r="G3" s="4">
        <f>D3-E3</f>
        <v>0</v>
      </c>
      <c r="H3" s="4" t="str">
        <f>$H$1&amp;F3</f>
        <v>，2215449</v>
      </c>
      <c r="I3" s="4" t="str">
        <f>VLOOKUP(A3,HOP!A:T,20,0)</f>
        <v>直采</v>
      </c>
    </row>
    <row r="4" s="4" customFormat="1" hidden="1" spans="1:9">
      <c r="A4" s="4">
        <v>16007155866</v>
      </c>
      <c r="B4" s="5">
        <v>44411</v>
      </c>
      <c r="C4" s="5">
        <v>44412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6" spans="4:4">
      <c r="D6" s="4">
        <f>SUM(D2:D5)</f>
        <v>1581.7</v>
      </c>
    </row>
    <row r="11" spans="1:1">
      <c r="A11" s="4" t="s">
        <v>43</v>
      </c>
    </row>
    <row r="12" spans="1:1">
      <c r="A12" s="4" t="s">
        <v>44</v>
      </c>
    </row>
    <row r="13" spans="1:1">
      <c r="A13" s="4" t="s">
        <v>45</v>
      </c>
    </row>
  </sheetData>
  <autoFilter ref="A1:XFD6">
    <filterColumn colId="3">
      <filters blank="1">
        <filter val="1012"/>
        <filter val="569.7"/>
        <filter val="1581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E33" sqref="E33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</row>
    <row r="2" s="1" customFormat="1" spans="1:20">
      <c r="A2" s="3">
        <v>15995575365</v>
      </c>
      <c r="B2" s="1" t="s">
        <v>63</v>
      </c>
      <c r="C2" s="1" t="s">
        <v>64</v>
      </c>
      <c r="D2" s="1" t="s">
        <v>65</v>
      </c>
      <c r="E2" s="1" t="s">
        <v>36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15948406261</v>
      </c>
      <c r="B3" s="1" t="s">
        <v>78</v>
      </c>
      <c r="C3" s="1" t="s">
        <v>79</v>
      </c>
      <c r="D3" s="1" t="s">
        <v>80</v>
      </c>
      <c r="E3" s="1" t="s">
        <v>30</v>
      </c>
      <c r="F3" s="1" t="s">
        <v>63</v>
      </c>
      <c r="G3" s="1" t="s">
        <v>67</v>
      </c>
      <c r="H3" s="1" t="s">
        <v>68</v>
      </c>
      <c r="I3" s="1" t="s">
        <v>81</v>
      </c>
      <c r="J3" s="1" t="s">
        <v>70</v>
      </c>
      <c r="K3" s="1" t="s">
        <v>81</v>
      </c>
      <c r="L3" s="1" t="s">
        <v>82</v>
      </c>
      <c r="M3" s="1" t="s">
        <v>83</v>
      </c>
      <c r="N3" s="1" t="s">
        <v>83</v>
      </c>
      <c r="O3" s="1" t="s">
        <v>72</v>
      </c>
      <c r="P3" s="1" t="s">
        <v>73</v>
      </c>
      <c r="Q3" s="1" t="s">
        <v>84</v>
      </c>
      <c r="R3" s="1" t="s">
        <v>75</v>
      </c>
      <c r="S3" s="1" t="s">
        <v>76</v>
      </c>
      <c r="T3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2021-08-19T01:37:41Z</dcterms:created>
  <dcterms:modified xsi:type="dcterms:W3CDTF">2021-08-19T02:54:02Z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19F31F7E9D784B459D1160AE705D2222</vt:lpwstr>
  </property>
  <property fmtid="{D5CDD505-2E9C-101B-9397-08002B2CF9AE}" pid="3" name="KSOProductBuildVer">
    <vt:lpwstr>2052-11.1.0.10503</vt:lpwstr>
  </property>
</Properties>
</file>